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https://tensit-my.sharepoint.com/personal/davorin_tensit_com_hr/Documents/POSAO/Proračunski korisnici/Državni arhiv Vukovar/FINA/FINA 2026/I_VI 2026/"/>
    </mc:Choice>
  </mc:AlternateContent>
  <xr:revisionPtr revIDLastSave="1" documentId="8_{31FD1E2B-FC4B-4049-8729-FC4DB432A337}" xr6:coauthVersionLast="47" xr6:coauthVersionMax="47" xr10:uidLastSave="{42D37615-D6E1-4C7C-8A14-001D26F5EBF7}"/>
  <bookViews>
    <workbookView xWindow="1035" yWindow="0" windowWidth="21600" windowHeight="1116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6" i="8"/>
  <c r="D45" i="8"/>
  <c r="D37" i="8"/>
  <c r="D27" i="8"/>
  <c r="D25" i="8" s="1"/>
  <c r="D18" i="8"/>
  <c r="D8" i="8"/>
  <c r="D6" i="8" s="1"/>
  <c r="C1582"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E176" i="5"/>
  <c r="E175"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D69" i="5"/>
  <c r="F69" i="5" s="1"/>
  <c r="F68" i="5"/>
  <c r="F67" i="5"/>
  <c r="F66" i="5"/>
  <c r="F65" i="5"/>
  <c r="F64" i="5"/>
  <c r="E63" i="5"/>
  <c r="D63" i="5"/>
  <c r="F62" i="5"/>
  <c r="F61" i="5"/>
  <c r="F60" i="5"/>
  <c r="F59" i="5"/>
  <c r="F58" i="5"/>
  <c r="F57" i="5"/>
  <c r="F56" i="5"/>
  <c r="E56" i="5"/>
  <c r="D1061" i="1" s="1"/>
  <c r="D56" i="5"/>
  <c r="C1061" i="1" s="1"/>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D629" i="4" s="1"/>
  <c r="E629" i="4"/>
  <c r="D623" i="1" s="1"/>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F534" i="4"/>
  <c r="F533" i="4"/>
  <c r="E532" i="4"/>
  <c r="D526" i="1" s="1"/>
  <c r="D532" i="4"/>
  <c r="F531" i="4"/>
  <c r="F530" i="4"/>
  <c r="E529" i="4"/>
  <c r="D523" i="1" s="1"/>
  <c r="D529" i="4"/>
  <c r="F528" i="4"/>
  <c r="F527" i="4"/>
  <c r="E526" i="4"/>
  <c r="D520" i="1" s="1"/>
  <c r="D526" i="4"/>
  <c r="F525" i="4"/>
  <c r="F524" i="4"/>
  <c r="E523" i="4"/>
  <c r="D523" i="4"/>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D431" i="4" s="1"/>
  <c r="E431" i="4"/>
  <c r="D425" i="1" s="1"/>
  <c r="E428" i="4"/>
  <c r="D423" i="1" s="1"/>
  <c r="D428" i="4"/>
  <c r="E427" i="4"/>
  <c r="D427" i="4"/>
  <c r="D648" i="4" s="1"/>
  <c r="E426" i="4"/>
  <c r="D426" i="4"/>
  <c r="D647" i="4" s="1"/>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8" i="4"/>
  <c r="C174" i="1" s="1"/>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6" i="4"/>
  <c r="D125" i="4" s="1"/>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F81" i="4"/>
  <c r="F80" i="4"/>
  <c r="F79" i="4"/>
  <c r="F78" i="4"/>
  <c r="E77" i="4"/>
  <c r="D73" i="1" s="1"/>
  <c r="D77" i="4"/>
  <c r="F76" i="4"/>
  <c r="F75" i="4"/>
  <c r="E74" i="4"/>
  <c r="D70" i="1" s="1"/>
  <c r="D74" i="4"/>
  <c r="F73" i="4"/>
  <c r="F72" i="4"/>
  <c r="E71" i="4"/>
  <c r="D67" i="1" s="1"/>
  <c r="D71" i="4"/>
  <c r="F70" i="4"/>
  <c r="F69" i="4"/>
  <c r="E68" i="4"/>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D49" i="4" s="1"/>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G24" i="3"/>
  <c r="B24" i="3"/>
  <c r="H23" i="3"/>
  <c r="G23" i="3"/>
  <c r="B23" i="3"/>
  <c r="G22" i="3"/>
  <c r="B22" i="3"/>
  <c r="G20" i="3"/>
  <c r="B20" i="3"/>
  <c r="G19" i="3"/>
  <c r="B19" i="3"/>
  <c r="G18" i="3"/>
  <c r="B18" i="3"/>
  <c r="G17" i="3"/>
  <c r="B17" i="3"/>
  <c r="H10" i="3" a="1"/>
  <c r="H10" i="3" s="1"/>
  <c r="L3" i="9" s="1"/>
  <c r="C1685" i="1"/>
  <c r="C1684" i="1"/>
  <c r="C1683" i="1"/>
  <c r="C1682" i="1"/>
  <c r="C1681" i="1"/>
  <c r="C1680" i="1"/>
  <c r="C1679" i="1"/>
  <c r="C1678" i="1"/>
  <c r="C1677" i="1"/>
  <c r="C1676" i="1"/>
  <c r="C1675" i="1"/>
  <c r="C1674" i="1"/>
  <c r="C1673" i="1"/>
  <c r="G1672" i="1"/>
  <c r="C1672" i="1"/>
  <c r="H1672" i="1" s="1"/>
  <c r="C1671" i="1"/>
  <c r="C1670" i="1"/>
  <c r="C1669" i="1"/>
  <c r="C1668" i="1"/>
  <c r="C1667" i="1"/>
  <c r="C1666" i="1"/>
  <c r="G1665" i="1"/>
  <c r="C1665" i="1"/>
  <c r="H1665" i="1" s="1"/>
  <c r="C1664" i="1"/>
  <c r="C1663" i="1"/>
  <c r="C1662" i="1"/>
  <c r="G1661" i="1"/>
  <c r="C1661" i="1"/>
  <c r="H1661" i="1" s="1"/>
  <c r="C1660" i="1"/>
  <c r="C1659" i="1"/>
  <c r="C1658" i="1"/>
  <c r="C1657" i="1"/>
  <c r="C1656" i="1"/>
  <c r="C1655" i="1"/>
  <c r="C1654" i="1"/>
  <c r="C1653" i="1"/>
  <c r="C1652" i="1"/>
  <c r="C1651" i="1"/>
  <c r="C1650" i="1"/>
  <c r="C1649" i="1"/>
  <c r="C1648" i="1"/>
  <c r="H1647" i="1"/>
  <c r="C1647" i="1"/>
  <c r="G1647" i="1" s="1"/>
  <c r="C1646" i="1"/>
  <c r="H1645" i="1"/>
  <c r="C1645" i="1"/>
  <c r="G1645" i="1" s="1"/>
  <c r="C1644" i="1"/>
  <c r="C1643" i="1"/>
  <c r="C1642" i="1"/>
  <c r="C1641" i="1"/>
  <c r="C1640" i="1"/>
  <c r="C1639" i="1"/>
  <c r="C1638" i="1"/>
  <c r="C1637" i="1"/>
  <c r="C1636" i="1"/>
  <c r="C1635" i="1"/>
  <c r="C1634" i="1"/>
  <c r="C1633" i="1"/>
  <c r="H1632" i="1"/>
  <c r="G1632" i="1"/>
  <c r="C1632" i="1"/>
  <c r="H1631" i="1"/>
  <c r="G1631" i="1"/>
  <c r="C1631" i="1"/>
  <c r="C1630" i="1"/>
  <c r="H1629" i="1"/>
  <c r="C1629" i="1"/>
  <c r="G1629" i="1" s="1"/>
  <c r="C1628" i="1"/>
  <c r="C1627" i="1"/>
  <c r="C1626" i="1"/>
  <c r="C1625" i="1"/>
  <c r="C1624" i="1"/>
  <c r="C1623" i="1"/>
  <c r="G1622" i="1"/>
  <c r="C1622" i="1"/>
  <c r="H1622" i="1" s="1"/>
  <c r="C1621" i="1"/>
  <c r="C1619" i="1"/>
  <c r="G1618" i="1"/>
  <c r="C1618" i="1"/>
  <c r="H1618" i="1" s="1"/>
  <c r="C1617" i="1"/>
  <c r="C1616" i="1"/>
  <c r="G1615" i="1"/>
  <c r="C1615" i="1"/>
  <c r="H1615" i="1" s="1"/>
  <c r="C1614" i="1"/>
  <c r="C1613" i="1"/>
  <c r="C1612" i="1"/>
  <c r="H1611" i="1"/>
  <c r="C1611" i="1"/>
  <c r="G1611" i="1" s="1"/>
  <c r="C1610" i="1"/>
  <c r="H1609" i="1"/>
  <c r="C1609" i="1"/>
  <c r="G1609" i="1" s="1"/>
  <c r="C1608" i="1"/>
  <c r="C1607" i="1"/>
  <c r="C1606" i="1"/>
  <c r="C1605" i="1"/>
  <c r="C1604" i="1"/>
  <c r="C1603" i="1"/>
  <c r="H1602" i="1"/>
  <c r="G1602" i="1"/>
  <c r="C1602" i="1"/>
  <c r="C1600" i="1"/>
  <c r="C1599" i="1"/>
  <c r="C1598" i="1"/>
  <c r="C1597" i="1"/>
  <c r="C1596" i="1"/>
  <c r="H1595" i="1"/>
  <c r="G1595" i="1"/>
  <c r="C1595" i="1"/>
  <c r="C1594" i="1"/>
  <c r="C1593" i="1"/>
  <c r="C1592" i="1"/>
  <c r="C1591" i="1"/>
  <c r="C1590" i="1"/>
  <c r="C1589" i="1"/>
  <c r="G1588" i="1"/>
  <c r="C1588" i="1"/>
  <c r="H1588" i="1" s="1"/>
  <c r="C1587" i="1"/>
  <c r="C1586" i="1"/>
  <c r="C1585" i="1"/>
  <c r="C1584"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G1563" i="1"/>
  <c r="D1563" i="1"/>
  <c r="C1563" i="1"/>
  <c r="D1562" i="1"/>
  <c r="C1562" i="1"/>
  <c r="D1561" i="1"/>
  <c r="C1561" i="1"/>
  <c r="D1560" i="1"/>
  <c r="C1560" i="1"/>
  <c r="D1559" i="1"/>
  <c r="C1559" i="1"/>
  <c r="J1558" i="1"/>
  <c r="H1558" i="1"/>
  <c r="D1558" i="1"/>
  <c r="C1558" i="1"/>
  <c r="G1558" i="1" s="1"/>
  <c r="I1558" i="1" s="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H1401" i="1"/>
  <c r="D1401" i="1"/>
  <c r="C1401" i="1"/>
  <c r="G1401" i="1" s="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G1273" i="1"/>
  <c r="D1273" i="1"/>
  <c r="C1273" i="1"/>
  <c r="H1273" i="1" s="1"/>
  <c r="D1272" i="1"/>
  <c r="C1272" i="1"/>
  <c r="D1271" i="1"/>
  <c r="C1271" i="1"/>
  <c r="D1270" i="1"/>
  <c r="C1270" i="1"/>
  <c r="D1269" i="1"/>
  <c r="C1269" i="1"/>
  <c r="D1268" i="1"/>
  <c r="C1268" i="1"/>
  <c r="D1267" i="1"/>
  <c r="C1267" i="1"/>
  <c r="D1266" i="1"/>
  <c r="C1266" i="1"/>
  <c r="D1265" i="1"/>
  <c r="C1265" i="1"/>
  <c r="D1264" i="1"/>
  <c r="C1264" i="1"/>
  <c r="D1263" i="1"/>
  <c r="G1263" i="1" s="1"/>
  <c r="C1263" i="1"/>
  <c r="H1263" i="1" s="1"/>
  <c r="G1262" i="1"/>
  <c r="D1262" i="1"/>
  <c r="C1262" i="1"/>
  <c r="H1262" i="1" s="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G1247" i="1"/>
  <c r="D1247" i="1"/>
  <c r="C1247" i="1"/>
  <c r="H1247" i="1" s="1"/>
  <c r="D1246" i="1"/>
  <c r="C1246" i="1"/>
  <c r="D1245" i="1"/>
  <c r="C1245" i="1"/>
  <c r="D1244" i="1"/>
  <c r="C1244" i="1"/>
  <c r="G1243" i="1"/>
  <c r="D1243" i="1"/>
  <c r="C1243" i="1"/>
  <c r="H1243" i="1" s="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D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C1074"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G345" i="9"/>
  <c r="E345" i="9" s="1"/>
  <c r="F345" i="9"/>
  <c r="F344" i="9"/>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c r="H330" i="9"/>
  <c r="G330" i="9"/>
  <c r="F330" i="9"/>
  <c r="E330" i="9"/>
  <c r="B330" i="9" s="1"/>
  <c r="H329" i="9"/>
  <c r="G329" i="9"/>
  <c r="E329" i="9" s="1"/>
  <c r="B329" i="9" s="1"/>
  <c r="F329" i="9"/>
  <c r="H328" i="9"/>
  <c r="G328" i="9"/>
  <c r="F328" i="9"/>
  <c r="H327" i="9"/>
  <c r="G327" i="9"/>
  <c r="F327" i="9"/>
  <c r="E327" i="9"/>
  <c r="B327" i="9"/>
  <c r="H326" i="9"/>
  <c r="G326" i="9"/>
  <c r="F326" i="9"/>
  <c r="H325" i="9"/>
  <c r="G325" i="9"/>
  <c r="F325" i="9"/>
  <c r="H324" i="9"/>
  <c r="G324" i="9"/>
  <c r="F324" i="9"/>
  <c r="E324" i="9"/>
  <c r="B324" i="9"/>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E318" i="9" s="1"/>
  <c r="B318" i="9" s="1"/>
  <c r="F318" i="9"/>
  <c r="H317" i="9"/>
  <c r="G317" i="9"/>
  <c r="E317" i="9" s="1"/>
  <c r="B317" i="9" s="1"/>
  <c r="F317" i="9"/>
  <c r="H316" i="9"/>
  <c r="G316" i="9"/>
  <c r="F316" i="9"/>
  <c r="E316" i="9"/>
  <c r="B316" i="9" s="1"/>
  <c r="F315" i="9"/>
  <c r="F314" i="9"/>
  <c r="F313" i="9"/>
  <c r="H312" i="9"/>
  <c r="G312" i="9"/>
  <c r="F312" i="9"/>
  <c r="E312" i="9"/>
  <c r="B312" i="9" s="1"/>
  <c r="H311" i="9"/>
  <c r="G311" i="9"/>
  <c r="E311" i="9" s="1"/>
  <c r="B311" i="9" s="1"/>
  <c r="F311" i="9"/>
  <c r="H310" i="9"/>
  <c r="G310" i="9"/>
  <c r="E310" i="9" s="1"/>
  <c r="B310" i="9" s="1"/>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H294" i="9"/>
  <c r="E294" i="9" s="1"/>
  <c r="B294" i="9" s="1"/>
  <c r="F294" i="9"/>
  <c r="E293" i="9"/>
  <c r="M292" i="9"/>
  <c r="L292" i="9"/>
  <c r="E292" i="9"/>
  <c r="M291" i="9"/>
  <c r="L291" i="9"/>
  <c r="E291" i="9"/>
  <c r="M290" i="9"/>
  <c r="L290" i="9"/>
  <c r="F290" i="9" s="1"/>
  <c r="B290" i="9" s="1"/>
  <c r="E290" i="9"/>
  <c r="M289" i="9"/>
  <c r="F289" i="9" s="1"/>
  <c r="L289" i="9"/>
  <c r="E289" i="9"/>
  <c r="M288" i="9"/>
  <c r="L288" i="9"/>
  <c r="F288" i="9" s="1"/>
  <c r="E288" i="9"/>
  <c r="M287" i="9"/>
  <c r="L287" i="9"/>
  <c r="F287" i="9" s="1"/>
  <c r="B287" i="9" s="1"/>
  <c r="E287" i="9"/>
  <c r="M286" i="9"/>
  <c r="L286" i="9"/>
  <c r="F286" i="9" s="1"/>
  <c r="E286" i="9"/>
  <c r="M285" i="9"/>
  <c r="L285" i="9"/>
  <c r="F285" i="9" s="1"/>
  <c r="E285" i="9"/>
  <c r="M284" i="9"/>
  <c r="L284" i="9"/>
  <c r="F284" i="9" s="1"/>
  <c r="B284" i="9" s="1"/>
  <c r="E284" i="9"/>
  <c r="M283" i="9"/>
  <c r="L283" i="9"/>
  <c r="F283" i="9" s="1"/>
  <c r="B283" i="9" s="1"/>
  <c r="E283" i="9"/>
  <c r="M282" i="9"/>
  <c r="L282" i="9"/>
  <c r="F282" i="9"/>
  <c r="E282" i="9"/>
  <c r="M281" i="9"/>
  <c r="L281" i="9"/>
  <c r="F281" i="9" s="1"/>
  <c r="E281" i="9"/>
  <c r="M280" i="9"/>
  <c r="L280" i="9"/>
  <c r="F280" i="9" s="1"/>
  <c r="E280" i="9"/>
  <c r="M279" i="9"/>
  <c r="L279" i="9"/>
  <c r="F279" i="9" s="1"/>
  <c r="B279" i="9" s="1"/>
  <c r="E279" i="9"/>
  <c r="M278" i="9"/>
  <c r="L278" i="9"/>
  <c r="F278" i="9" s="1"/>
  <c r="B278" i="9" s="1"/>
  <c r="E278" i="9"/>
  <c r="M277" i="9"/>
  <c r="L277" i="9"/>
  <c r="E277" i="9"/>
  <c r="M276" i="9"/>
  <c r="L276" i="9"/>
  <c r="F276" i="9" s="1"/>
  <c r="E276" i="9"/>
  <c r="M275" i="9"/>
  <c r="L275" i="9"/>
  <c r="E275" i="9"/>
  <c r="M274" i="9"/>
  <c r="L274" i="9"/>
  <c r="F274" i="9" s="1"/>
  <c r="B274" i="9" s="1"/>
  <c r="E274" i="9"/>
  <c r="M273" i="9"/>
  <c r="L273" i="9"/>
  <c r="F273" i="9" s="1"/>
  <c r="B273" i="9" s="1"/>
  <c r="E273" i="9"/>
  <c r="M272" i="9"/>
  <c r="L272" i="9"/>
  <c r="F272" i="9" s="1"/>
  <c r="B272" i="9" s="1"/>
  <c r="E272" i="9"/>
  <c r="M271" i="9"/>
  <c r="L271" i="9"/>
  <c r="F271" i="9" s="1"/>
  <c r="E271" i="9"/>
  <c r="M270" i="9"/>
  <c r="L270" i="9"/>
  <c r="E270" i="9"/>
  <c r="M269" i="9"/>
  <c r="L269" i="9"/>
  <c r="F269" i="9"/>
  <c r="E269" i="9"/>
  <c r="M268" i="9"/>
  <c r="F268" i="9" s="1"/>
  <c r="B268" i="9" s="1"/>
  <c r="L268" i="9"/>
  <c r="E268" i="9"/>
  <c r="M267" i="9"/>
  <c r="L267" i="9"/>
  <c r="F267" i="9" s="1"/>
  <c r="B267" i="9" s="1"/>
  <c r="E267" i="9"/>
  <c r="M266" i="9"/>
  <c r="L266" i="9"/>
  <c r="F266" i="9" s="1"/>
  <c r="E266" i="9"/>
  <c r="M265" i="9"/>
  <c r="L265" i="9"/>
  <c r="F265" i="9" s="1"/>
  <c r="E265" i="9"/>
  <c r="M264" i="9"/>
  <c r="L264" i="9"/>
  <c r="E264" i="9"/>
  <c r="M263" i="9"/>
  <c r="L263" i="9"/>
  <c r="F263" i="9" s="1"/>
  <c r="B263" i="9" s="1"/>
  <c r="E263" i="9"/>
  <c r="M262" i="9"/>
  <c r="L262" i="9"/>
  <c r="F262" i="9" s="1"/>
  <c r="E262" i="9"/>
  <c r="M261" i="9"/>
  <c r="L261" i="9"/>
  <c r="F261" i="9" s="1"/>
  <c r="E261" i="9"/>
  <c r="M260" i="9"/>
  <c r="L260" i="9"/>
  <c r="E260" i="9"/>
  <c r="M259" i="9"/>
  <c r="L259" i="9"/>
  <c r="F259" i="9" s="1"/>
  <c r="B259" i="9" s="1"/>
  <c r="E259" i="9"/>
  <c r="M258" i="9"/>
  <c r="L258" i="9"/>
  <c r="F258" i="9" s="1"/>
  <c r="E258" i="9"/>
  <c r="M257" i="9"/>
  <c r="L257" i="9"/>
  <c r="F257" i="9" s="1"/>
  <c r="E257" i="9"/>
  <c r="M256" i="9"/>
  <c r="L256" i="9"/>
  <c r="F256" i="9"/>
  <c r="B256" i="9" s="1"/>
  <c r="E256" i="9"/>
  <c r="M255" i="9"/>
  <c r="L255" i="9"/>
  <c r="F255" i="9" s="1"/>
  <c r="E255" i="9"/>
  <c r="M254" i="9"/>
  <c r="L254" i="9"/>
  <c r="F254" i="9" s="1"/>
  <c r="E254" i="9"/>
  <c r="M253" i="9"/>
  <c r="L253" i="9"/>
  <c r="F253" i="9" s="1"/>
  <c r="E253" i="9"/>
  <c r="M252" i="9"/>
  <c r="L252" i="9"/>
  <c r="F252" i="9" s="1"/>
  <c r="B252" i="9" s="1"/>
  <c r="E252" i="9"/>
  <c r="M251" i="9"/>
  <c r="L251" i="9"/>
  <c r="F251" i="9" s="1"/>
  <c r="E251" i="9"/>
  <c r="M250" i="9"/>
  <c r="L250" i="9"/>
  <c r="F250" i="9" s="1"/>
  <c r="E250" i="9"/>
  <c r="B250" i="9" s="1"/>
  <c r="M249" i="9"/>
  <c r="L249" i="9"/>
  <c r="F249" i="9" s="1"/>
  <c r="E249" i="9"/>
  <c r="B249" i="9" s="1"/>
  <c r="M248" i="9"/>
  <c r="L248" i="9"/>
  <c r="F248" i="9" s="1"/>
  <c r="B248" i="9" s="1"/>
  <c r="E248" i="9"/>
  <c r="M247" i="9"/>
  <c r="L247" i="9"/>
  <c r="F247" i="9" s="1"/>
  <c r="B247" i="9" s="1"/>
  <c r="E247" i="9"/>
  <c r="M246" i="9"/>
  <c r="L246" i="9"/>
  <c r="F246" i="9" s="1"/>
  <c r="B246" i="9" s="1"/>
  <c r="E246" i="9"/>
  <c r="M245" i="9"/>
  <c r="L245" i="9"/>
  <c r="F245" i="9" s="1"/>
  <c r="B245" i="9" s="1"/>
  <c r="E245" i="9"/>
  <c r="M244" i="9"/>
  <c r="L244" i="9"/>
  <c r="F244" i="9" s="1"/>
  <c r="E244" i="9"/>
  <c r="B244" i="9" s="1"/>
  <c r="M243" i="9"/>
  <c r="L243" i="9"/>
  <c r="F243" i="9"/>
  <c r="E243" i="9"/>
  <c r="B243" i="9" s="1"/>
  <c r="M242" i="9"/>
  <c r="L242" i="9"/>
  <c r="F242" i="9" s="1"/>
  <c r="B242" i="9" s="1"/>
  <c r="E242" i="9"/>
  <c r="M241" i="9"/>
  <c r="L241" i="9"/>
  <c r="F241" i="9" s="1"/>
  <c r="E241" i="9"/>
  <c r="B241" i="9" s="1"/>
  <c r="M240" i="9"/>
  <c r="L240" i="9"/>
  <c r="F240" i="9"/>
  <c r="B240" i="9" s="1"/>
  <c r="E240" i="9"/>
  <c r="M239" i="9"/>
  <c r="L239" i="9"/>
  <c r="F239" i="9"/>
  <c r="B239" i="9" s="1"/>
  <c r="E239" i="9"/>
  <c r="M238" i="9"/>
  <c r="L238" i="9"/>
  <c r="F238" i="9"/>
  <c r="E238" i="9"/>
  <c r="B238" i="9" s="1"/>
  <c r="M237" i="9"/>
  <c r="L237" i="9"/>
  <c r="E237" i="9"/>
  <c r="M236" i="9"/>
  <c r="L236" i="9"/>
  <c r="E236" i="9"/>
  <c r="M235" i="9"/>
  <c r="L235" i="9"/>
  <c r="F235" i="9"/>
  <c r="E235" i="9"/>
  <c r="B235" i="9"/>
  <c r="M234" i="9"/>
  <c r="L234" i="9"/>
  <c r="F234" i="9" s="1"/>
  <c r="B234" i="9" s="1"/>
  <c r="E234" i="9"/>
  <c r="M233" i="9"/>
  <c r="L233" i="9"/>
  <c r="F233" i="9"/>
  <c r="E233" i="9"/>
  <c r="B233" i="9"/>
  <c r="M232" i="9"/>
  <c r="L232" i="9"/>
  <c r="F232" i="9"/>
  <c r="E232" i="9"/>
  <c r="B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s="1"/>
  <c r="H169" i="9"/>
  <c r="G169" i="9"/>
  <c r="F169" i="9"/>
  <c r="E169" i="9"/>
  <c r="B169" i="9" s="1"/>
  <c r="H168" i="9"/>
  <c r="G168" i="9"/>
  <c r="F168" i="9"/>
  <c r="E168" i="9"/>
  <c r="B168" i="9" s="1"/>
  <c r="H167" i="9"/>
  <c r="G167" i="9"/>
  <c r="F167" i="9"/>
  <c r="E167" i="9"/>
  <c r="B167" i="9" s="1"/>
  <c r="H166" i="9"/>
  <c r="G166" i="9"/>
  <c r="F166" i="9"/>
  <c r="E166" i="9"/>
  <c r="B166" i="9" s="1"/>
  <c r="H165" i="9"/>
  <c r="G165" i="9"/>
  <c r="E165" i="9" s="1"/>
  <c r="B165" i="9" s="1"/>
  <c r="F165" i="9"/>
  <c r="H164" i="9"/>
  <c r="G164" i="9"/>
  <c r="F164" i="9"/>
  <c r="E164" i="9"/>
  <c r="B164" i="9" s="1"/>
  <c r="H163" i="9"/>
  <c r="G163" i="9"/>
  <c r="F163" i="9"/>
  <c r="E163" i="9"/>
  <c r="B163" i="9" s="1"/>
  <c r="H162" i="9"/>
  <c r="G162" i="9"/>
  <c r="F162" i="9"/>
  <c r="E162" i="9"/>
  <c r="B162" i="9" s="1"/>
  <c r="H161" i="9"/>
  <c r="G161" i="9"/>
  <c r="F161" i="9"/>
  <c r="E161" i="9"/>
  <c r="B161" i="9" s="1"/>
  <c r="H160" i="9"/>
  <c r="G160" i="9"/>
  <c r="F160" i="9"/>
  <c r="E160" i="9"/>
  <c r="B160" i="9" s="1"/>
  <c r="H159" i="9"/>
  <c r="G159" i="9"/>
  <c r="E159" i="9" s="1"/>
  <c r="B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F153" i="9"/>
  <c r="E153" i="9"/>
  <c r="B153" i="9" s="1"/>
  <c r="H152" i="9"/>
  <c r="G152" i="9"/>
  <c r="F152" i="9"/>
  <c r="E152" i="9"/>
  <c r="B152" i="9" s="1"/>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s="1"/>
  <c r="H144" i="9"/>
  <c r="G144" i="9"/>
  <c r="F144" i="9"/>
  <c r="E144" i="9"/>
  <c r="B144" i="9" s="1"/>
  <c r="H143" i="9"/>
  <c r="G143" i="9"/>
  <c r="F143" i="9"/>
  <c r="E143" i="9"/>
  <c r="B143" i="9" s="1"/>
  <c r="H142" i="9"/>
  <c r="G142" i="9"/>
  <c r="F142" i="9"/>
  <c r="E142" i="9"/>
  <c r="B142" i="9" s="1"/>
  <c r="H141" i="9"/>
  <c r="G141" i="9"/>
  <c r="F141" i="9"/>
  <c r="E141" i="9"/>
  <c r="B141" i="9" s="1"/>
  <c r="H140" i="9"/>
  <c r="G140" i="9"/>
  <c r="F140" i="9"/>
  <c r="E140" i="9"/>
  <c r="B140" i="9" s="1"/>
  <c r="H139" i="9"/>
  <c r="G139" i="9"/>
  <c r="E139" i="9" s="1"/>
  <c r="B139" i="9" s="1"/>
  <c r="F139" i="9"/>
  <c r="H138" i="9"/>
  <c r="G138" i="9"/>
  <c r="F138" i="9"/>
  <c r="E138" i="9"/>
  <c r="B138" i="9" s="1"/>
  <c r="H137" i="9"/>
  <c r="G137" i="9"/>
  <c r="F137" i="9"/>
  <c r="E137" i="9"/>
  <c r="B137" i="9" s="1"/>
  <c r="H136" i="9"/>
  <c r="G136" i="9"/>
  <c r="F136" i="9"/>
  <c r="E136" i="9"/>
  <c r="B136" i="9" s="1"/>
  <c r="H135" i="9"/>
  <c r="G135" i="9"/>
  <c r="F135" i="9"/>
  <c r="E135" i="9"/>
  <c r="B135" i="9" s="1"/>
  <c r="H134" i="9"/>
  <c r="G134" i="9"/>
  <c r="F134" i="9"/>
  <c r="E134" i="9"/>
  <c r="B134" i="9" s="1"/>
  <c r="H133" i="9"/>
  <c r="G133" i="9"/>
  <c r="F133" i="9"/>
  <c r="E133" i="9"/>
  <c r="B133" i="9" s="1"/>
  <c r="H132" i="9"/>
  <c r="G132" i="9"/>
  <c r="F132" i="9"/>
  <c r="E132" i="9"/>
  <c r="B132" i="9" s="1"/>
  <c r="H131" i="9"/>
  <c r="G131" i="9"/>
  <c r="F131" i="9"/>
  <c r="E131" i="9"/>
  <c r="B131" i="9" s="1"/>
  <c r="H130" i="9"/>
  <c r="G130" i="9"/>
  <c r="F130" i="9"/>
  <c r="E130" i="9"/>
  <c r="B130" i="9" s="1"/>
  <c r="H129" i="9"/>
  <c r="G129" i="9"/>
  <c r="E129" i="9" s="1"/>
  <c r="B129" i="9" s="1"/>
  <c r="F129" i="9"/>
  <c r="H128" i="9"/>
  <c r="G128" i="9"/>
  <c r="F128" i="9"/>
  <c r="E128" i="9"/>
  <c r="B128" i="9" s="1"/>
  <c r="H127" i="9"/>
  <c r="G127" i="9"/>
  <c r="E127" i="9" s="1"/>
  <c r="B127" i="9" s="1"/>
  <c r="F127" i="9"/>
  <c r="H126" i="9"/>
  <c r="G126" i="9"/>
  <c r="F126" i="9"/>
  <c r="E126" i="9"/>
  <c r="B126" i="9"/>
  <c r="H125" i="9"/>
  <c r="G125" i="9"/>
  <c r="F125" i="9"/>
  <c r="E125" i="9"/>
  <c r="B125" i="9" s="1"/>
  <c r="H124" i="9"/>
  <c r="G124" i="9"/>
  <c r="F124" i="9"/>
  <c r="E124" i="9"/>
  <c r="B124" i="9" s="1"/>
  <c r="H123" i="9"/>
  <c r="G123" i="9"/>
  <c r="E123" i="9" s="1"/>
  <c r="B123" i="9" s="1"/>
  <c r="F123" i="9"/>
  <c r="H122" i="9"/>
  <c r="G122" i="9"/>
  <c r="F122" i="9"/>
  <c r="E122" i="9"/>
  <c r="B122" i="9" s="1"/>
  <c r="H121" i="9"/>
  <c r="G121" i="9"/>
  <c r="F121" i="9"/>
  <c r="E121" i="9"/>
  <c r="B121" i="9" s="1"/>
  <c r="H120" i="9"/>
  <c r="G120" i="9"/>
  <c r="E120" i="9" s="1"/>
  <c r="B120" i="9" s="1"/>
  <c r="F120" i="9"/>
  <c r="H119" i="9"/>
  <c r="G119" i="9"/>
  <c r="F119" i="9"/>
  <c r="E119" i="9"/>
  <c r="B119" i="9" s="1"/>
  <c r="H118" i="9"/>
  <c r="G118" i="9"/>
  <c r="E118" i="9" s="1"/>
  <c r="B118" i="9" s="1"/>
  <c r="F118" i="9"/>
  <c r="H117" i="9"/>
  <c r="G117" i="9"/>
  <c r="F117" i="9"/>
  <c r="E117" i="9"/>
  <c r="B117" i="9" s="1"/>
  <c r="H116" i="9"/>
  <c r="G116" i="9"/>
  <c r="F116" i="9"/>
  <c r="E116" i="9"/>
  <c r="B116" i="9" s="1"/>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F108" i="9"/>
  <c r="E108" i="9"/>
  <c r="B108" i="9"/>
  <c r="H107" i="9"/>
  <c r="G107" i="9"/>
  <c r="F107" i="9"/>
  <c r="E107" i="9"/>
  <c r="B107" i="9"/>
  <c r="H106" i="9"/>
  <c r="G106" i="9"/>
  <c r="F106" i="9"/>
  <c r="E106" i="9"/>
  <c r="B106" i="9" s="1"/>
  <c r="H105" i="9"/>
  <c r="G105" i="9"/>
  <c r="E105" i="9" s="1"/>
  <c r="B105" i="9" s="1"/>
  <c r="F105" i="9"/>
  <c r="H104" i="9"/>
  <c r="G104" i="9"/>
  <c r="F104" i="9"/>
  <c r="E104" i="9"/>
  <c r="B104" i="9" s="1"/>
  <c r="H103" i="9"/>
  <c r="G103" i="9"/>
  <c r="F103" i="9"/>
  <c r="E103" i="9"/>
  <c r="B103" i="9" s="1"/>
  <c r="H102" i="9"/>
  <c r="G102" i="9"/>
  <c r="F102" i="9"/>
  <c r="E102" i="9"/>
  <c r="B102" i="9" s="1"/>
  <c r="H101" i="9"/>
  <c r="G101" i="9"/>
  <c r="F101" i="9"/>
  <c r="E101" i="9"/>
  <c r="B101" i="9" s="1"/>
  <c r="H100" i="9"/>
  <c r="G100" i="9"/>
  <c r="E100" i="9" s="1"/>
  <c r="B100" i="9" s="1"/>
  <c r="F100" i="9"/>
  <c r="H99" i="9"/>
  <c r="G99" i="9"/>
  <c r="F99" i="9"/>
  <c r="E99" i="9"/>
  <c r="B99" i="9"/>
  <c r="H98" i="9"/>
  <c r="G98" i="9"/>
  <c r="E98" i="9" s="1"/>
  <c r="B98" i="9" s="1"/>
  <c r="F98" i="9"/>
  <c r="H97" i="9"/>
  <c r="G97" i="9"/>
  <c r="F97" i="9"/>
  <c r="E97" i="9"/>
  <c r="B97" i="9" s="1"/>
  <c r="H96" i="9"/>
  <c r="G96" i="9"/>
  <c r="F96" i="9"/>
  <c r="E96" i="9"/>
  <c r="B96" i="9" s="1"/>
  <c r="H95" i="9"/>
  <c r="G95" i="9"/>
  <c r="F95" i="9"/>
  <c r="E95" i="9"/>
  <c r="B95" i="9" s="1"/>
  <c r="H94" i="9"/>
  <c r="G94" i="9"/>
  <c r="F94" i="9"/>
  <c r="E94" i="9"/>
  <c r="B94" i="9" s="1"/>
  <c r="H93" i="9"/>
  <c r="G93" i="9"/>
  <c r="F93" i="9"/>
  <c r="E93" i="9"/>
  <c r="B93" i="9" s="1"/>
  <c r="H92" i="9"/>
  <c r="G92" i="9"/>
  <c r="F92" i="9"/>
  <c r="E92" i="9"/>
  <c r="B92" i="9" s="1"/>
  <c r="H91" i="9"/>
  <c r="G91" i="9"/>
  <c r="F91" i="9"/>
  <c r="E91" i="9"/>
  <c r="B91" i="9" s="1"/>
  <c r="H90" i="9"/>
  <c r="G90" i="9"/>
  <c r="F90" i="9"/>
  <c r="E90" i="9"/>
  <c r="B90" i="9" s="1"/>
  <c r="H89" i="9"/>
  <c r="G89" i="9"/>
  <c r="F89" i="9"/>
  <c r="E89" i="9"/>
  <c r="B89" i="9" s="1"/>
  <c r="H88" i="9"/>
  <c r="G88" i="9"/>
  <c r="E88" i="9" s="1"/>
  <c r="B88" i="9" s="1"/>
  <c r="F88" i="9"/>
  <c r="H87" i="9"/>
  <c r="G87" i="9"/>
  <c r="F87" i="9"/>
  <c r="E87" i="9"/>
  <c r="B87" i="9"/>
  <c r="H86" i="9"/>
  <c r="G86" i="9"/>
  <c r="F86" i="9"/>
  <c r="E86" i="9"/>
  <c r="B86" i="9"/>
  <c r="H85" i="9"/>
  <c r="G85" i="9"/>
  <c r="F85" i="9"/>
  <c r="E85" i="9"/>
  <c r="B85" i="9" s="1"/>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E75" i="9" s="1"/>
  <c r="B75" i="9" s="1"/>
  <c r="F75" i="9"/>
  <c r="H74" i="9"/>
  <c r="G74" i="9"/>
  <c r="F74" i="9"/>
  <c r="H73" i="9"/>
  <c r="G73" i="9"/>
  <c r="F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F66" i="9"/>
  <c r="E66" i="9"/>
  <c r="B66" i="9" s="1"/>
  <c r="H65" i="9"/>
  <c r="G65" i="9"/>
  <c r="E65" i="9" s="1"/>
  <c r="B65" i="9" s="1"/>
  <c r="F65" i="9"/>
  <c r="H64" i="9"/>
  <c r="G64" i="9"/>
  <c r="F64" i="9"/>
  <c r="E64" i="9"/>
  <c r="B64" i="9" s="1"/>
  <c r="H63" i="9"/>
  <c r="G63" i="9"/>
  <c r="F63" i="9"/>
  <c r="E63" i="9"/>
  <c r="B63" i="9" s="1"/>
  <c r="H62" i="9"/>
  <c r="G62" i="9"/>
  <c r="F62" i="9"/>
  <c r="E62" i="9"/>
  <c r="B62" i="9" s="1"/>
  <c r="H61" i="9"/>
  <c r="G61" i="9"/>
  <c r="F61" i="9"/>
  <c r="E61" i="9"/>
  <c r="B61" i="9" s="1"/>
  <c r="H60" i="9"/>
  <c r="G60" i="9"/>
  <c r="F60" i="9"/>
  <c r="E60" i="9"/>
  <c r="B60" i="9" s="1"/>
  <c r="H59" i="9"/>
  <c r="G59" i="9"/>
  <c r="F59" i="9"/>
  <c r="E59" i="9"/>
  <c r="B59" i="9" s="1"/>
  <c r="H58" i="9"/>
  <c r="G58" i="9"/>
  <c r="E58" i="9" s="1"/>
  <c r="B58" i="9" s="1"/>
  <c r="F58" i="9"/>
  <c r="H57" i="9"/>
  <c r="G57" i="9"/>
  <c r="E57" i="9" s="1"/>
  <c r="B57" i="9" s="1"/>
  <c r="F57" i="9"/>
  <c r="H56" i="9"/>
  <c r="G56" i="9"/>
  <c r="F56" i="9"/>
  <c r="H55" i="9"/>
  <c r="G55" i="9"/>
  <c r="E55" i="9" s="1"/>
  <c r="B55" i="9" s="1"/>
  <c r="F55" i="9"/>
  <c r="H54" i="9"/>
  <c r="G54" i="9"/>
  <c r="F54" i="9"/>
  <c r="E54" i="9"/>
  <c r="B54" i="9" s="1"/>
  <c r="H53" i="9"/>
  <c r="G53" i="9"/>
  <c r="E53" i="9" s="1"/>
  <c r="B53" i="9" s="1"/>
  <c r="F53" i="9"/>
  <c r="H52" i="9"/>
  <c r="G52" i="9"/>
  <c r="F52" i="9"/>
  <c r="H51" i="9"/>
  <c r="G51" i="9"/>
  <c r="F51" i="9"/>
  <c r="E51" i="9"/>
  <c r="B51" i="9" s="1"/>
  <c r="H50" i="9"/>
  <c r="G50" i="9"/>
  <c r="F50" i="9"/>
  <c r="H49" i="9"/>
  <c r="G49" i="9"/>
  <c r="F49" i="9"/>
  <c r="H48" i="9"/>
  <c r="G48" i="9"/>
  <c r="E48" i="9" s="1"/>
  <c r="B48" i="9" s="1"/>
  <c r="F48" i="9"/>
  <c r="H47" i="9"/>
  <c r="G47" i="9"/>
  <c r="F47" i="9"/>
  <c r="E47" i="9"/>
  <c r="B47" i="9" s="1"/>
  <c r="H46" i="9"/>
  <c r="G46" i="9"/>
  <c r="E46" i="9" s="1"/>
  <c r="B46" i="9" s="1"/>
  <c r="F46" i="9"/>
  <c r="H45" i="9"/>
  <c r="G45" i="9"/>
  <c r="F45" i="9"/>
  <c r="E45" i="9"/>
  <c r="B45" i="9" s="1"/>
  <c r="H44" i="9"/>
  <c r="G44" i="9"/>
  <c r="F44" i="9"/>
  <c r="H43" i="9"/>
  <c r="G43" i="9"/>
  <c r="F43" i="9"/>
  <c r="E43" i="9"/>
  <c r="B43" i="9" s="1"/>
  <c r="H42" i="9"/>
  <c r="G42" i="9"/>
  <c r="F42" i="9"/>
  <c r="E42" i="9"/>
  <c r="B42" i="9" s="1"/>
  <c r="H41" i="9"/>
  <c r="G41" i="9"/>
  <c r="F41" i="9"/>
  <c r="E41" i="9"/>
  <c r="B41" i="9" s="1"/>
  <c r="H40" i="9"/>
  <c r="G40" i="9"/>
  <c r="F40" i="9"/>
  <c r="E40" i="9"/>
  <c r="B40" i="9" s="1"/>
  <c r="H39" i="9"/>
  <c r="G39" i="9"/>
  <c r="E39" i="9" s="1"/>
  <c r="B39" i="9" s="1"/>
  <c r="F39" i="9"/>
  <c r="H38" i="9"/>
  <c r="G38" i="9"/>
  <c r="E38" i="9" s="1"/>
  <c r="B38" i="9" s="1"/>
  <c r="F38" i="9"/>
  <c r="H37" i="9"/>
  <c r="G37" i="9"/>
  <c r="E37" i="9" s="1"/>
  <c r="B37" i="9" s="1"/>
  <c r="F37" i="9"/>
  <c r="H36" i="9"/>
  <c r="G36" i="9"/>
  <c r="E36" i="9" s="1"/>
  <c r="B36" i="9" s="1"/>
  <c r="F36" i="9"/>
  <c r="H35" i="9"/>
  <c r="G35" i="9"/>
  <c r="F35" i="9"/>
  <c r="E35" i="9"/>
  <c r="B35" i="9" s="1"/>
  <c r="H34" i="9"/>
  <c r="G34" i="9"/>
  <c r="E34" i="9" s="1"/>
  <c r="B34" i="9" s="1"/>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I3" i="9"/>
  <c r="H3" i="9"/>
  <c r="G3" i="9"/>
  <c r="E326" i="9" l="1"/>
  <c r="B326" i="9" s="1"/>
  <c r="E325" i="9"/>
  <c r="B325" i="9" s="1"/>
  <c r="F236" i="9"/>
  <c r="B236" i="9" s="1"/>
  <c r="E328" i="9"/>
  <c r="B328" i="9" s="1"/>
  <c r="E26" i="9"/>
  <c r="B26" i="9" s="1"/>
  <c r="F264" i="9"/>
  <c r="F291" i="9"/>
  <c r="B291" i="9" s="1"/>
  <c r="E74" i="9"/>
  <c r="B74" i="9" s="1"/>
  <c r="E73" i="9"/>
  <c r="B73" i="9" s="1"/>
  <c r="E56" i="9"/>
  <c r="B56" i="9" s="1"/>
  <c r="E296" i="9"/>
  <c r="F292" i="9"/>
  <c r="F270" i="9"/>
  <c r="D531" i="1"/>
  <c r="E536" i="4"/>
  <c r="C531" i="1"/>
  <c r="D536" i="4"/>
  <c r="F537" i="4"/>
  <c r="D103" i="1"/>
  <c r="E106" i="4"/>
  <c r="D102" i="1" s="1"/>
  <c r="D4" i="1"/>
  <c r="E7" i="4"/>
  <c r="D3" i="1" s="1"/>
  <c r="H697" i="1"/>
  <c r="G697" i="1"/>
  <c r="G577" i="1"/>
  <c r="H577" i="1"/>
  <c r="H96" i="1"/>
  <c r="G96" i="1"/>
  <c r="H16" i="1"/>
  <c r="G16" i="1"/>
  <c r="B276" i="9"/>
  <c r="B261" i="9"/>
  <c r="B257" i="9"/>
  <c r="E44" i="9"/>
  <c r="B44" i="9" s="1"/>
  <c r="E31" i="9"/>
  <c r="B31" i="9" s="1"/>
  <c r="B292" i="9"/>
  <c r="B285" i="9"/>
  <c r="B282" i="9"/>
  <c r="B270" i="9"/>
  <c r="B269" i="9"/>
  <c r="B255" i="9"/>
  <c r="E50" i="9"/>
  <c r="B50" i="9" s="1"/>
  <c r="F277" i="9"/>
  <c r="B277" i="9" s="1"/>
  <c r="F275" i="9"/>
  <c r="B275" i="9" s="1"/>
  <c r="B264" i="9"/>
  <c r="F260" i="9"/>
  <c r="B260" i="9" s="1"/>
  <c r="B258" i="9"/>
  <c r="B286" i="9"/>
  <c r="B266" i="9"/>
  <c r="B265" i="9"/>
  <c r="B296" i="9"/>
  <c r="B280" i="9"/>
  <c r="B262" i="9"/>
  <c r="B289" i="9"/>
  <c r="B288" i="9"/>
  <c r="B281" i="9"/>
  <c r="B271" i="9"/>
  <c r="B253" i="9"/>
  <c r="B251" i="9"/>
  <c r="D422" i="1"/>
  <c r="E648" i="4"/>
  <c r="D642" i="1" s="1"/>
  <c r="D421" i="1"/>
  <c r="E647" i="4"/>
  <c r="D641" i="1" s="1"/>
  <c r="G1585" i="1"/>
  <c r="H1585" i="1"/>
  <c r="D44" i="8"/>
  <c r="C1601" i="1"/>
  <c r="H1603" i="1"/>
  <c r="G1603" i="1"/>
  <c r="D374" i="1"/>
  <c r="E373" i="4"/>
  <c r="D212" i="1"/>
  <c r="E202" i="4"/>
  <c r="E52" i="9"/>
  <c r="B52" i="9" s="1"/>
  <c r="D174" i="1"/>
  <c r="F178" i="4"/>
  <c r="E49" i="9"/>
  <c r="B49" i="9" s="1"/>
  <c r="D161" i="1"/>
  <c r="E164" i="4"/>
  <c r="D160" i="1" s="1"/>
  <c r="F237" i="9"/>
  <c r="B237" i="9" s="1"/>
  <c r="D150" i="1"/>
  <c r="E153" i="4"/>
  <c r="D64" i="1"/>
  <c r="E49" i="4"/>
  <c r="I31" i="3"/>
  <c r="D1536" i="1"/>
  <c r="D141" i="6"/>
  <c r="F5" i="6"/>
  <c r="F218" i="5"/>
  <c r="G338" i="9"/>
  <c r="E338" i="9" s="1"/>
  <c r="B338" i="9" s="1"/>
  <c r="F202" i="5"/>
  <c r="G337" i="9"/>
  <c r="E337" i="9" s="1"/>
  <c r="B337" i="9" s="1"/>
  <c r="F196" i="5"/>
  <c r="G336" i="9"/>
  <c r="E336" i="9" s="1"/>
  <c r="B336" i="9" s="1"/>
  <c r="F177" i="5"/>
  <c r="D176" i="5"/>
  <c r="G335" i="9"/>
  <c r="E335" i="9" s="1"/>
  <c r="B335" i="9" s="1"/>
  <c r="H315" i="9"/>
  <c r="H314" i="9"/>
  <c r="G315" i="9"/>
  <c r="E315" i="9" s="1"/>
  <c r="B315" i="9" s="1"/>
  <c r="F150" i="5"/>
  <c r="G314" i="9"/>
  <c r="E314" i="9" s="1"/>
  <c r="B314" i="9" s="1"/>
  <c r="E88" i="5"/>
  <c r="H313" i="9"/>
  <c r="F89" i="5"/>
  <c r="G313" i="9"/>
  <c r="E313" i="9" s="1"/>
  <c r="B313" i="9" s="1"/>
  <c r="E7" i="5"/>
  <c r="D1068" i="1"/>
  <c r="D7" i="5"/>
  <c r="C1068" i="1"/>
  <c r="F63" i="5"/>
  <c r="G1061" i="1"/>
  <c r="H1061" i="1"/>
  <c r="C1057" i="1"/>
  <c r="F52" i="5"/>
  <c r="F45" i="5"/>
  <c r="C1050" i="1"/>
  <c r="F41" i="5"/>
  <c r="C1046" i="1"/>
  <c r="C1040" i="1"/>
  <c r="F35" i="5"/>
  <c r="C1034" i="1"/>
  <c r="F29" i="5"/>
  <c r="C1024" i="1"/>
  <c r="F19" i="5"/>
  <c r="F13" i="5"/>
  <c r="C1018" i="1"/>
  <c r="F12" i="5"/>
  <c r="C1017" i="1"/>
  <c r="C1013" i="1"/>
  <c r="F8" i="5"/>
  <c r="C649" i="1"/>
  <c r="F656" i="4"/>
  <c r="C642" i="1"/>
  <c r="F648" i="4"/>
  <c r="C641" i="1"/>
  <c r="F647" i="4"/>
  <c r="C630" i="1"/>
  <c r="F636" i="4"/>
  <c r="F633" i="4"/>
  <c r="C627" i="1"/>
  <c r="C624" i="1"/>
  <c r="F630" i="4"/>
  <c r="C623" i="1"/>
  <c r="F629" i="4"/>
  <c r="F621" i="4"/>
  <c r="C615" i="1"/>
  <c r="C610" i="1"/>
  <c r="F616" i="4"/>
  <c r="F609" i="4"/>
  <c r="C603" i="1"/>
  <c r="H156" i="9"/>
  <c r="D601" i="1"/>
  <c r="C601" i="1"/>
  <c r="G156" i="9"/>
  <c r="E156" i="9" s="1"/>
  <c r="B156" i="9" s="1"/>
  <c r="F607" i="4"/>
  <c r="C597" i="1"/>
  <c r="F603" i="4"/>
  <c r="C592" i="1"/>
  <c r="F598" i="4"/>
  <c r="F597" i="4"/>
  <c r="C591" i="1"/>
  <c r="C588" i="1"/>
  <c r="F594" i="4"/>
  <c r="F591" i="4"/>
  <c r="C585" i="1"/>
  <c r="F589" i="4"/>
  <c r="C583" i="1"/>
  <c r="C579" i="1"/>
  <c r="F585" i="4"/>
  <c r="C578" i="1"/>
  <c r="F584" i="4"/>
  <c r="C575" i="1"/>
  <c r="F581" i="4"/>
  <c r="C572" i="1"/>
  <c r="F578" i="4"/>
  <c r="F575" i="4"/>
  <c r="C569" i="1"/>
  <c r="C566" i="1"/>
  <c r="F572" i="4"/>
  <c r="C565" i="1"/>
  <c r="F571" i="4"/>
  <c r="C556" i="1"/>
  <c r="F562" i="4"/>
  <c r="F557" i="4"/>
  <c r="C551" i="1"/>
  <c r="F550" i="4"/>
  <c r="C544" i="1"/>
  <c r="F545" i="4"/>
  <c r="C539" i="1"/>
  <c r="F542" i="4"/>
  <c r="C536" i="1"/>
  <c r="G531" i="1"/>
  <c r="H531" i="1"/>
  <c r="F532" i="4"/>
  <c r="C526" i="1"/>
  <c r="F529" i="4"/>
  <c r="C523" i="1"/>
  <c r="C520" i="1"/>
  <c r="F526" i="4"/>
  <c r="D517" i="1"/>
  <c r="E522" i="4"/>
  <c r="C517" i="1"/>
  <c r="F523" i="4"/>
  <c r="D430" i="4"/>
  <c r="C516" i="1"/>
  <c r="F522" i="4"/>
  <c r="F514" i="4"/>
  <c r="C508" i="1"/>
  <c r="F509" i="4"/>
  <c r="C503" i="1"/>
  <c r="C496" i="1"/>
  <c r="F502" i="4"/>
  <c r="C491" i="1"/>
  <c r="F497" i="4"/>
  <c r="C486" i="1"/>
  <c r="F492" i="4"/>
  <c r="C485" i="1"/>
  <c r="F491" i="4"/>
  <c r="F488" i="4"/>
  <c r="C482" i="1"/>
  <c r="C479" i="1"/>
  <c r="F485" i="4"/>
  <c r="C474" i="1"/>
  <c r="F480" i="4"/>
  <c r="C473" i="1"/>
  <c r="F479" i="4"/>
  <c r="C470" i="1"/>
  <c r="F476" i="4"/>
  <c r="C467" i="1"/>
  <c r="F473" i="4"/>
  <c r="F470" i="4"/>
  <c r="C464" i="1"/>
  <c r="F467" i="4"/>
  <c r="C461" i="1"/>
  <c r="C460" i="1"/>
  <c r="F466" i="4"/>
  <c r="C451" i="1"/>
  <c r="F457" i="4"/>
  <c r="C446" i="1"/>
  <c r="F452" i="4"/>
  <c r="F445" i="4"/>
  <c r="C439" i="1"/>
  <c r="F440" i="4"/>
  <c r="C434" i="1"/>
  <c r="C431" i="1"/>
  <c r="F437" i="4"/>
  <c r="C426" i="1"/>
  <c r="F432" i="4"/>
  <c r="C425" i="1"/>
  <c r="F431" i="4"/>
  <c r="C423" i="1"/>
  <c r="F428" i="4"/>
  <c r="F427" i="4"/>
  <c r="C422" i="1"/>
  <c r="C421" i="1"/>
  <c r="F426" i="4"/>
  <c r="C407" i="1"/>
  <c r="F412" i="4"/>
  <c r="F410" i="4"/>
  <c r="C405" i="1"/>
  <c r="C402" i="1"/>
  <c r="F407" i="4"/>
  <c r="C401" i="1"/>
  <c r="F406" i="4"/>
  <c r="C396" i="1"/>
  <c r="F401" i="4"/>
  <c r="F398" i="4"/>
  <c r="C393" i="1"/>
  <c r="F393" i="4"/>
  <c r="C388" i="1"/>
  <c r="F388" i="4"/>
  <c r="C383" i="1"/>
  <c r="C374" i="1"/>
  <c r="F379" i="4"/>
  <c r="C369" i="1"/>
  <c r="F374" i="4"/>
  <c r="C368" i="1"/>
  <c r="F373" i="4"/>
  <c r="C361" i="1"/>
  <c r="F366" i="4"/>
  <c r="F362" i="4"/>
  <c r="C357" i="1"/>
  <c r="F361" i="4"/>
  <c r="C356" i="1"/>
  <c r="D418" i="4"/>
  <c r="C355" i="1"/>
  <c r="F358" i="4"/>
  <c r="C353" i="1"/>
  <c r="F355" i="4"/>
  <c r="C350" i="1"/>
  <c r="F354" i="4"/>
  <c r="C349" i="1"/>
  <c r="C344" i="1"/>
  <c r="F349" i="4"/>
  <c r="F346" i="4"/>
  <c r="C341" i="1"/>
  <c r="F341" i="4"/>
  <c r="C336" i="1"/>
  <c r="C331" i="1"/>
  <c r="F336" i="4"/>
  <c r="C322" i="1"/>
  <c r="F327" i="4"/>
  <c r="F322" i="4"/>
  <c r="C317" i="1"/>
  <c r="C316" i="1"/>
  <c r="F321" i="4"/>
  <c r="F314" i="4"/>
  <c r="C309" i="1"/>
  <c r="C305" i="1"/>
  <c r="F310" i="4"/>
  <c r="F309" i="4"/>
  <c r="C304" i="1"/>
  <c r="D303" i="1"/>
  <c r="C303" i="1"/>
  <c r="D417" i="4"/>
  <c r="F308" i="4"/>
  <c r="F298" i="4"/>
  <c r="C294" i="1"/>
  <c r="F297" i="4"/>
  <c r="C293" i="1"/>
  <c r="C285" i="1"/>
  <c r="F289" i="4"/>
  <c r="C279" i="1"/>
  <c r="F283" i="4"/>
  <c r="C274" i="1"/>
  <c r="F278" i="4"/>
  <c r="C270" i="1"/>
  <c r="F274" i="4"/>
  <c r="F273" i="4"/>
  <c r="C269" i="1"/>
  <c r="C265" i="1"/>
  <c r="F269" i="4"/>
  <c r="C259" i="1"/>
  <c r="F263" i="4"/>
  <c r="C258" i="1"/>
  <c r="F262" i="4"/>
  <c r="C253" i="1"/>
  <c r="F257" i="4"/>
  <c r="C250" i="1"/>
  <c r="F254" i="4"/>
  <c r="C246" i="1"/>
  <c r="F250" i="4"/>
  <c r="C242" i="1"/>
  <c r="F246" i="4"/>
  <c r="C238" i="1"/>
  <c r="F242" i="4"/>
  <c r="C233" i="1"/>
  <c r="F237" i="4"/>
  <c r="F234" i="4"/>
  <c r="C230" i="1"/>
  <c r="C227" i="1"/>
  <c r="F231" i="4"/>
  <c r="F230" i="4"/>
  <c r="C226" i="1"/>
  <c r="F225" i="4"/>
  <c r="C221" i="1"/>
  <c r="F222" i="4"/>
  <c r="C218" i="1"/>
  <c r="F221" i="4"/>
  <c r="C217" i="1"/>
  <c r="F216" i="4"/>
  <c r="C212" i="1"/>
  <c r="F208" i="4"/>
  <c r="C204" i="1"/>
  <c r="F203" i="4"/>
  <c r="C199" i="1"/>
  <c r="C198" i="1"/>
  <c r="C190" i="1"/>
  <c r="F194" i="4"/>
  <c r="C185" i="1"/>
  <c r="F189" i="4"/>
  <c r="F170" i="4"/>
  <c r="C166" i="1"/>
  <c r="C161" i="1"/>
  <c r="F165" i="4"/>
  <c r="D164" i="4"/>
  <c r="F160" i="4"/>
  <c r="C156" i="1"/>
  <c r="C150" i="1"/>
  <c r="F154" i="4"/>
  <c r="F153" i="4"/>
  <c r="H24" i="9"/>
  <c r="C149" i="1"/>
  <c r="G24" i="9"/>
  <c r="C137" i="1"/>
  <c r="F141" i="4"/>
  <c r="C136" i="1"/>
  <c r="F140" i="4"/>
  <c r="C131" i="1"/>
  <c r="F135" i="4"/>
  <c r="F134" i="4"/>
  <c r="C130" i="1"/>
  <c r="C125" i="1"/>
  <c r="F129" i="4"/>
  <c r="E125" i="4"/>
  <c r="D121" i="1" s="1"/>
  <c r="D122" i="1"/>
  <c r="C122" i="1"/>
  <c r="F126" i="4"/>
  <c r="F125" i="4"/>
  <c r="C121" i="1"/>
  <c r="F120" i="4"/>
  <c r="C116" i="1"/>
  <c r="F112" i="4"/>
  <c r="C108" i="1"/>
  <c r="C103" i="1"/>
  <c r="F107" i="4"/>
  <c r="F106" i="4"/>
  <c r="C102" i="1"/>
  <c r="F98" i="4"/>
  <c r="C94" i="1"/>
  <c r="D87" i="1"/>
  <c r="E82" i="4"/>
  <c r="F91" i="4"/>
  <c r="C87" i="1"/>
  <c r="D82" i="4"/>
  <c r="C79" i="1"/>
  <c r="F83" i="4"/>
  <c r="F77" i="4"/>
  <c r="C73" i="1"/>
  <c r="C70" i="1"/>
  <c r="F74" i="4"/>
  <c r="F71" i="4"/>
  <c r="C67" i="1"/>
  <c r="C64" i="1"/>
  <c r="F68" i="4"/>
  <c r="C60" i="1"/>
  <c r="F64" i="4"/>
  <c r="C57" i="1"/>
  <c r="F61" i="4"/>
  <c r="C54" i="1"/>
  <c r="F58" i="4"/>
  <c r="C49" i="1"/>
  <c r="F53" i="4"/>
  <c r="C46" i="1"/>
  <c r="F50" i="4"/>
  <c r="C45" i="1"/>
  <c r="C40" i="1"/>
  <c r="F44" i="4"/>
  <c r="F43" i="4"/>
  <c r="C39" i="1"/>
  <c r="C35" i="1"/>
  <c r="F39" i="4"/>
  <c r="C32" i="1"/>
  <c r="F36" i="4"/>
  <c r="C25" i="1"/>
  <c r="F29" i="4"/>
  <c r="C19" i="1"/>
  <c r="F23" i="4"/>
  <c r="F17" i="4"/>
  <c r="C13" i="1"/>
  <c r="C4" i="1"/>
  <c r="F8" i="4"/>
  <c r="F7" i="4"/>
  <c r="C3" i="1"/>
  <c r="G1685" i="1"/>
  <c r="H1685" i="1"/>
  <c r="H1684" i="1"/>
  <c r="G1684" i="1"/>
  <c r="G1683" i="1"/>
  <c r="H1683" i="1"/>
  <c r="G1682" i="1"/>
  <c r="H1682" i="1"/>
  <c r="G1681" i="1"/>
  <c r="H1681" i="1"/>
  <c r="G1680" i="1"/>
  <c r="H1680" i="1"/>
  <c r="H1679" i="1"/>
  <c r="G1679" i="1"/>
  <c r="G1678" i="1"/>
  <c r="H1678" i="1"/>
  <c r="H1677" i="1"/>
  <c r="G1677" i="1"/>
  <c r="G1676" i="1"/>
  <c r="H1676" i="1"/>
  <c r="H1675" i="1"/>
  <c r="G1675" i="1"/>
  <c r="H1674" i="1"/>
  <c r="G1674" i="1"/>
  <c r="G1673" i="1"/>
  <c r="H1673" i="1"/>
  <c r="H1671" i="1"/>
  <c r="G1671" i="1"/>
  <c r="H1670" i="1"/>
  <c r="G1670" i="1"/>
  <c r="G1669" i="1"/>
  <c r="H1669" i="1"/>
  <c r="H1668" i="1"/>
  <c r="G1668" i="1"/>
  <c r="H1667" i="1"/>
  <c r="G1667" i="1"/>
  <c r="H1666" i="1"/>
  <c r="G1666" i="1"/>
  <c r="H1664" i="1"/>
  <c r="G1664" i="1"/>
  <c r="G1663" i="1"/>
  <c r="H1663" i="1"/>
  <c r="G1662" i="1"/>
  <c r="H1662" i="1"/>
  <c r="G1660" i="1"/>
  <c r="H1660" i="1"/>
  <c r="G1659" i="1"/>
  <c r="H1659" i="1"/>
  <c r="H1658" i="1"/>
  <c r="G1658" i="1"/>
  <c r="H1657" i="1"/>
  <c r="G1657" i="1"/>
  <c r="H1656" i="1"/>
  <c r="G1656" i="1"/>
  <c r="H1655" i="1"/>
  <c r="G1655" i="1"/>
  <c r="G1654" i="1"/>
  <c r="H1654" i="1"/>
  <c r="H1653" i="1"/>
  <c r="G1653" i="1"/>
  <c r="G1652" i="1"/>
  <c r="H1652" i="1"/>
  <c r="G1651" i="1"/>
  <c r="H1651" i="1"/>
  <c r="H1650" i="1"/>
  <c r="G1650" i="1"/>
  <c r="H1649" i="1"/>
  <c r="G1649" i="1"/>
  <c r="H1648" i="1"/>
  <c r="G1648" i="1"/>
  <c r="G1646" i="1"/>
  <c r="H1646" i="1"/>
  <c r="H1644" i="1"/>
  <c r="G1644" i="1"/>
  <c r="H1643" i="1"/>
  <c r="G1643" i="1"/>
  <c r="G1642" i="1"/>
  <c r="H1642" i="1"/>
  <c r="G1641" i="1"/>
  <c r="H1641" i="1"/>
  <c r="G1640" i="1"/>
  <c r="H1640" i="1"/>
  <c r="G1639" i="1"/>
  <c r="H1639" i="1"/>
  <c r="H1638" i="1"/>
  <c r="G1638" i="1"/>
  <c r="G1637" i="1"/>
  <c r="H1637" i="1"/>
  <c r="G1636" i="1"/>
  <c r="H1636" i="1"/>
  <c r="H1635" i="1"/>
  <c r="G1635" i="1"/>
  <c r="G1634" i="1"/>
  <c r="H1634" i="1"/>
  <c r="G1633" i="1"/>
  <c r="H1633" i="1"/>
  <c r="H1630" i="1"/>
  <c r="G1630" i="1"/>
  <c r="G1628" i="1"/>
  <c r="H1628" i="1"/>
  <c r="H1627" i="1"/>
  <c r="G1627" i="1"/>
  <c r="H1626" i="1"/>
  <c r="G1626" i="1"/>
  <c r="H1625" i="1"/>
  <c r="G1625" i="1"/>
  <c r="H1624" i="1"/>
  <c r="G1624" i="1"/>
  <c r="H1623" i="1"/>
  <c r="G1623" i="1"/>
  <c r="H1621" i="1"/>
  <c r="G1621" i="1"/>
  <c r="H1619" i="1"/>
  <c r="G1619" i="1"/>
  <c r="G1617" i="1"/>
  <c r="H1617" i="1"/>
  <c r="G1616" i="1"/>
  <c r="H1616" i="1"/>
  <c r="G1614" i="1"/>
  <c r="H1614" i="1"/>
  <c r="G1613" i="1"/>
  <c r="H1613" i="1"/>
  <c r="G1612" i="1"/>
  <c r="H1612" i="1"/>
  <c r="G1610" i="1"/>
  <c r="H1610" i="1"/>
  <c r="H1608" i="1"/>
  <c r="G1608" i="1"/>
  <c r="G1607" i="1"/>
  <c r="H1607" i="1"/>
  <c r="G1606" i="1"/>
  <c r="H1606" i="1"/>
  <c r="H1605" i="1"/>
  <c r="G1605" i="1"/>
  <c r="G1604" i="1"/>
  <c r="H1604" i="1"/>
  <c r="G1600" i="1"/>
  <c r="H1600" i="1"/>
  <c r="G1599" i="1"/>
  <c r="H1599" i="1"/>
  <c r="H1598" i="1"/>
  <c r="G1598" i="1"/>
  <c r="H1597" i="1"/>
  <c r="G1597" i="1"/>
  <c r="G1596" i="1"/>
  <c r="H1596" i="1"/>
  <c r="H1594" i="1"/>
  <c r="G1594" i="1"/>
  <c r="H1593" i="1"/>
  <c r="G1593" i="1"/>
  <c r="H1592" i="1"/>
  <c r="G1592" i="1"/>
  <c r="H1591" i="1"/>
  <c r="G1591" i="1"/>
  <c r="H1590" i="1"/>
  <c r="G1590" i="1"/>
  <c r="G1589" i="1"/>
  <c r="H1589" i="1"/>
  <c r="G1587" i="1"/>
  <c r="H1587" i="1"/>
  <c r="H1586" i="1"/>
  <c r="G1586" i="1"/>
  <c r="H1584" i="1"/>
  <c r="G1584" i="1"/>
  <c r="G1583" i="1"/>
  <c r="H1583" i="1"/>
  <c r="G1582" i="1"/>
  <c r="H1582" i="1"/>
  <c r="H1581" i="1"/>
  <c r="G1581" i="1"/>
  <c r="G1580" i="1"/>
  <c r="H1580" i="1"/>
  <c r="J1580" i="1"/>
  <c r="J1579" i="1"/>
  <c r="G1579" i="1"/>
  <c r="H1579" i="1"/>
  <c r="G1578" i="1"/>
  <c r="H1578" i="1"/>
  <c r="J1578" i="1"/>
  <c r="J1577" i="1"/>
  <c r="G1577" i="1"/>
  <c r="H1577" i="1"/>
  <c r="G1576" i="1"/>
  <c r="H1576" i="1"/>
  <c r="H1575" i="1"/>
  <c r="J1575" i="1"/>
  <c r="G1575" i="1"/>
  <c r="I1575" i="1" s="1"/>
  <c r="H1574" i="1"/>
  <c r="G1574" i="1"/>
  <c r="I1574" i="1" s="1"/>
  <c r="J1574" i="1"/>
  <c r="H1573" i="1"/>
  <c r="G1573" i="1"/>
  <c r="I1573" i="1" s="1"/>
  <c r="J1573" i="1"/>
  <c r="J1572" i="1"/>
  <c r="G1572" i="1"/>
  <c r="H1572" i="1"/>
  <c r="H1571" i="1"/>
  <c r="G1571" i="1"/>
  <c r="G1570" i="1"/>
  <c r="H1570" i="1"/>
  <c r="J1569" i="1"/>
  <c r="H1569" i="1"/>
  <c r="G1569" i="1"/>
  <c r="I1569" i="1" s="1"/>
  <c r="G1568" i="1"/>
  <c r="J1568" i="1"/>
  <c r="H1568" i="1"/>
  <c r="G1567" i="1"/>
  <c r="J1567" i="1"/>
  <c r="H1567" i="1"/>
  <c r="J1566" i="1"/>
  <c r="G1566" i="1"/>
  <c r="H1566" i="1"/>
  <c r="H1565" i="1"/>
  <c r="J1565" i="1"/>
  <c r="G1565" i="1"/>
  <c r="I1565" i="1" s="1"/>
  <c r="G1564" i="1"/>
  <c r="H1564" i="1"/>
  <c r="J1564" i="1"/>
  <c r="J1563" i="1"/>
  <c r="H1563" i="1"/>
  <c r="I1563" i="1" s="1"/>
  <c r="G1562" i="1"/>
  <c r="H1562" i="1"/>
  <c r="J1561" i="1"/>
  <c r="H1561" i="1"/>
  <c r="G1561" i="1"/>
  <c r="I1561" i="1" s="1"/>
  <c r="H1560" i="1"/>
  <c r="G1560" i="1"/>
  <c r="I1560" i="1" s="1"/>
  <c r="J1560" i="1"/>
  <c r="G1559" i="1"/>
  <c r="H1559" i="1"/>
  <c r="J1559" i="1"/>
  <c r="J1557" i="1"/>
  <c r="G1557" i="1"/>
  <c r="H1557" i="1"/>
  <c r="J1556" i="1"/>
  <c r="H1556" i="1"/>
  <c r="G1556" i="1"/>
  <c r="I1556" i="1" s="1"/>
  <c r="G1555" i="1"/>
  <c r="H1555" i="1"/>
  <c r="G1554" i="1"/>
  <c r="H1554" i="1"/>
  <c r="J1553" i="1"/>
  <c r="H1553" i="1"/>
  <c r="G1553" i="1"/>
  <c r="I1553" i="1" s="1"/>
  <c r="G1552" i="1"/>
  <c r="H1552" i="1"/>
  <c r="J1552" i="1"/>
  <c r="J1551" i="1"/>
  <c r="H1551" i="1"/>
  <c r="G1551" i="1"/>
  <c r="I1551" i="1" s="1"/>
  <c r="H1550" i="1"/>
  <c r="G1550" i="1"/>
  <c r="I1550" i="1" s="1"/>
  <c r="J1550" i="1"/>
  <c r="G1549" i="1"/>
  <c r="H1549" i="1"/>
  <c r="J1549" i="1"/>
  <c r="H1548" i="1"/>
  <c r="J1548" i="1"/>
  <c r="G1548" i="1"/>
  <c r="I1548" i="1" s="1"/>
  <c r="G1547" i="1"/>
  <c r="H1547" i="1"/>
  <c r="J1547" i="1"/>
  <c r="G1546" i="1"/>
  <c r="H1546" i="1"/>
  <c r="J1546" i="1"/>
  <c r="J1545" i="1"/>
  <c r="H1545" i="1"/>
  <c r="G1545" i="1"/>
  <c r="I1545" i="1" s="1"/>
  <c r="J1544" i="1"/>
  <c r="H1544" i="1"/>
  <c r="G1544" i="1"/>
  <c r="I1544" i="1" s="1"/>
  <c r="J1543" i="1"/>
  <c r="H1543" i="1"/>
  <c r="G1543" i="1"/>
  <c r="I1543" i="1" s="1"/>
  <c r="G1542" i="1"/>
  <c r="H1542" i="1"/>
  <c r="J1542" i="1"/>
  <c r="J1541" i="1"/>
  <c r="G1541" i="1"/>
  <c r="H1541" i="1"/>
  <c r="H1540" i="1"/>
  <c r="G1540" i="1"/>
  <c r="I1540" i="1" s="1"/>
  <c r="J1540" i="1"/>
  <c r="H1539" i="1"/>
  <c r="G1539" i="1"/>
  <c r="G1538" i="1"/>
  <c r="H1538" i="1"/>
  <c r="H1537" i="1"/>
  <c r="G1537" i="1"/>
  <c r="H1535" i="1"/>
  <c r="G1535" i="1"/>
  <c r="H1534" i="1"/>
  <c r="G1534" i="1"/>
  <c r="H1533" i="1"/>
  <c r="G1533" i="1"/>
  <c r="G1532" i="1"/>
  <c r="H1532" i="1"/>
  <c r="H1531" i="1"/>
  <c r="G1531" i="1"/>
  <c r="H1530" i="1"/>
  <c r="G1530" i="1"/>
  <c r="H1529" i="1"/>
  <c r="G1529" i="1"/>
  <c r="H1528" i="1"/>
  <c r="G1528" i="1"/>
  <c r="G1527" i="1"/>
  <c r="H1527" i="1"/>
  <c r="H1526" i="1"/>
  <c r="G1526" i="1"/>
  <c r="H1525" i="1"/>
  <c r="G1525" i="1"/>
  <c r="H1524" i="1"/>
  <c r="G1524" i="1"/>
  <c r="H1523" i="1"/>
  <c r="G1523" i="1"/>
  <c r="G1522" i="1"/>
  <c r="H1522" i="1"/>
  <c r="G1521" i="1"/>
  <c r="H1521" i="1"/>
  <c r="G1520" i="1"/>
  <c r="H1520" i="1"/>
  <c r="H1519" i="1"/>
  <c r="G1519" i="1"/>
  <c r="H1518" i="1"/>
  <c r="G1518" i="1"/>
  <c r="H1517" i="1"/>
  <c r="G1517" i="1"/>
  <c r="H1516" i="1"/>
  <c r="G1516" i="1"/>
  <c r="H1515" i="1"/>
  <c r="G1515" i="1"/>
  <c r="H1514" i="1"/>
  <c r="G1514" i="1"/>
  <c r="G1513" i="1"/>
  <c r="H1513" i="1"/>
  <c r="G1512" i="1"/>
  <c r="H1512" i="1"/>
  <c r="G1511" i="1"/>
  <c r="H1511" i="1"/>
  <c r="H1510" i="1"/>
  <c r="G1510" i="1"/>
  <c r="H1509" i="1"/>
  <c r="G1509" i="1"/>
  <c r="H1508" i="1"/>
  <c r="G1508" i="1"/>
  <c r="H1507" i="1"/>
  <c r="G1507" i="1"/>
  <c r="G1506" i="1"/>
  <c r="H1506" i="1"/>
  <c r="H1505" i="1"/>
  <c r="G1505" i="1"/>
  <c r="H1504" i="1"/>
  <c r="G1504" i="1"/>
  <c r="G1503" i="1"/>
  <c r="H1503" i="1"/>
  <c r="G1502" i="1"/>
  <c r="H1502" i="1"/>
  <c r="G1501" i="1"/>
  <c r="H1501" i="1"/>
  <c r="H1500" i="1"/>
  <c r="G1500" i="1"/>
  <c r="H1499" i="1"/>
  <c r="G1499" i="1"/>
  <c r="G1498" i="1"/>
  <c r="H1498" i="1"/>
  <c r="H1497" i="1"/>
  <c r="G1497" i="1"/>
  <c r="H1496" i="1"/>
  <c r="G1496" i="1"/>
  <c r="H1495" i="1"/>
  <c r="G1495" i="1"/>
  <c r="H1494" i="1"/>
  <c r="G1494" i="1"/>
  <c r="G1493" i="1"/>
  <c r="H1493" i="1"/>
  <c r="H1492" i="1"/>
  <c r="G1492" i="1"/>
  <c r="G1491" i="1"/>
  <c r="H1491" i="1"/>
  <c r="H1490" i="1"/>
  <c r="G1490" i="1"/>
  <c r="H1489" i="1"/>
  <c r="G1489" i="1"/>
  <c r="H1488" i="1"/>
  <c r="G1488" i="1"/>
  <c r="H1487" i="1"/>
  <c r="G1487" i="1"/>
  <c r="H1486" i="1"/>
  <c r="G1486" i="1"/>
  <c r="H1485" i="1"/>
  <c r="G1485" i="1"/>
  <c r="G1484" i="1"/>
  <c r="H1484" i="1"/>
  <c r="H1483" i="1"/>
  <c r="G1483" i="1"/>
  <c r="H1482" i="1"/>
  <c r="G1482" i="1"/>
  <c r="H1481" i="1"/>
  <c r="G1481" i="1"/>
  <c r="H1480" i="1"/>
  <c r="G1480" i="1"/>
  <c r="G1479" i="1"/>
  <c r="H1479" i="1"/>
  <c r="G1478" i="1"/>
  <c r="H1478" i="1"/>
  <c r="G1477" i="1"/>
  <c r="H1477" i="1"/>
  <c r="H1476" i="1"/>
  <c r="G1476" i="1"/>
  <c r="H1475" i="1"/>
  <c r="G1475" i="1"/>
  <c r="G1474" i="1"/>
  <c r="H1474" i="1"/>
  <c r="G1473" i="1"/>
  <c r="H1473" i="1"/>
  <c r="H1472" i="1"/>
  <c r="G1472" i="1"/>
  <c r="H1471" i="1"/>
  <c r="G1471" i="1"/>
  <c r="G1470" i="1"/>
  <c r="H1470" i="1"/>
  <c r="H1469" i="1"/>
  <c r="G1469" i="1"/>
  <c r="G1468" i="1"/>
  <c r="H1468" i="1"/>
  <c r="G1467" i="1"/>
  <c r="H1467" i="1"/>
  <c r="G1466" i="1"/>
  <c r="H1466" i="1"/>
  <c r="H1465" i="1"/>
  <c r="G1465" i="1"/>
  <c r="H1464" i="1"/>
  <c r="G1464" i="1"/>
  <c r="H1463" i="1"/>
  <c r="G1463" i="1"/>
  <c r="H1462" i="1"/>
  <c r="G1462" i="1"/>
  <c r="H1461" i="1"/>
  <c r="G1461" i="1"/>
  <c r="H1460" i="1"/>
  <c r="G1460" i="1"/>
  <c r="H1459" i="1"/>
  <c r="G1459" i="1"/>
  <c r="H1458" i="1"/>
  <c r="G1458" i="1"/>
  <c r="H1457" i="1"/>
  <c r="G1457" i="1"/>
  <c r="G1456" i="1"/>
  <c r="H1456" i="1"/>
  <c r="G1455" i="1"/>
  <c r="H1455" i="1"/>
  <c r="G1454" i="1"/>
  <c r="H1454" i="1"/>
  <c r="H1453" i="1"/>
  <c r="G1453" i="1"/>
  <c r="G1452" i="1"/>
  <c r="H1452" i="1"/>
  <c r="G1451" i="1"/>
  <c r="H1451" i="1"/>
  <c r="G1450" i="1"/>
  <c r="H1450" i="1"/>
  <c r="G1449" i="1"/>
  <c r="H1449" i="1"/>
  <c r="G1448" i="1"/>
  <c r="H1448" i="1"/>
  <c r="H1447" i="1"/>
  <c r="G1447" i="1"/>
  <c r="H1446" i="1"/>
  <c r="G1446" i="1"/>
  <c r="G1445" i="1"/>
  <c r="H1445" i="1"/>
  <c r="G1444" i="1"/>
  <c r="H1444" i="1"/>
  <c r="H1443" i="1"/>
  <c r="G1443" i="1"/>
  <c r="G1442" i="1"/>
  <c r="H1442" i="1"/>
  <c r="H1441" i="1"/>
  <c r="G1441" i="1"/>
  <c r="H1440" i="1"/>
  <c r="G1440" i="1"/>
  <c r="H1439" i="1"/>
  <c r="G1439" i="1"/>
  <c r="H1438" i="1"/>
  <c r="G1438" i="1"/>
  <c r="H1437" i="1"/>
  <c r="G1437" i="1"/>
  <c r="H1436" i="1"/>
  <c r="G1436" i="1"/>
  <c r="H1435" i="1"/>
  <c r="G1435" i="1"/>
  <c r="G1434" i="1"/>
  <c r="H1434" i="1"/>
  <c r="H1433" i="1"/>
  <c r="G1433" i="1"/>
  <c r="H1432" i="1"/>
  <c r="G1432" i="1"/>
  <c r="H1431" i="1"/>
  <c r="G1431" i="1"/>
  <c r="G1430" i="1"/>
  <c r="H1430" i="1"/>
  <c r="G1429" i="1"/>
  <c r="H1429" i="1"/>
  <c r="G1428" i="1"/>
  <c r="H1428" i="1"/>
  <c r="H1427" i="1"/>
  <c r="G1427" i="1"/>
  <c r="G1426" i="1"/>
  <c r="H1426" i="1"/>
  <c r="H1425" i="1"/>
  <c r="G1425" i="1"/>
  <c r="G1424" i="1"/>
  <c r="H1424" i="1"/>
  <c r="G1423" i="1"/>
  <c r="H1423" i="1"/>
  <c r="H1422" i="1"/>
  <c r="G1422" i="1"/>
  <c r="H1421" i="1"/>
  <c r="G1421" i="1"/>
  <c r="H1420" i="1"/>
  <c r="G1420" i="1"/>
  <c r="H1419" i="1"/>
  <c r="G1419" i="1"/>
  <c r="G1418" i="1"/>
  <c r="H1418" i="1"/>
  <c r="G1417" i="1"/>
  <c r="H1417" i="1"/>
  <c r="G1416" i="1"/>
  <c r="H1416" i="1"/>
  <c r="G1415" i="1"/>
  <c r="H1415" i="1"/>
  <c r="G1414" i="1"/>
  <c r="H1414" i="1"/>
  <c r="H1413" i="1"/>
  <c r="G1413" i="1"/>
  <c r="H1412" i="1"/>
  <c r="G1412" i="1"/>
  <c r="H1411" i="1"/>
  <c r="G1411" i="1"/>
  <c r="H1410" i="1"/>
  <c r="G1410" i="1"/>
  <c r="H1409" i="1"/>
  <c r="G1409" i="1"/>
  <c r="G1408" i="1"/>
  <c r="H1408" i="1"/>
  <c r="H1407" i="1"/>
  <c r="G1407" i="1"/>
  <c r="H1406" i="1"/>
  <c r="G1406" i="1"/>
  <c r="H1405" i="1"/>
  <c r="G1405" i="1"/>
  <c r="H1404" i="1"/>
  <c r="G1404" i="1"/>
  <c r="H1403" i="1"/>
  <c r="G1403" i="1"/>
  <c r="H1402" i="1"/>
  <c r="G1402" i="1"/>
  <c r="G1400" i="1"/>
  <c r="H1400" i="1"/>
  <c r="G1399" i="1"/>
  <c r="H1399" i="1"/>
  <c r="G1398" i="1"/>
  <c r="H1398" i="1"/>
  <c r="G1397" i="1"/>
  <c r="H1397" i="1"/>
  <c r="H1396" i="1"/>
  <c r="G1396" i="1"/>
  <c r="H1395" i="1"/>
  <c r="G1395" i="1"/>
  <c r="H1394" i="1"/>
  <c r="G1394" i="1"/>
  <c r="G1393" i="1"/>
  <c r="H1393" i="1"/>
  <c r="H1392" i="1"/>
  <c r="G1392" i="1"/>
  <c r="H1391" i="1"/>
  <c r="G1391" i="1"/>
  <c r="H1390" i="1"/>
  <c r="G1390" i="1"/>
  <c r="G1389" i="1"/>
  <c r="H1389" i="1"/>
  <c r="G1388" i="1"/>
  <c r="H1388" i="1"/>
  <c r="H1387" i="1"/>
  <c r="G1387" i="1"/>
  <c r="H1386" i="1"/>
  <c r="G1386" i="1"/>
  <c r="H1385" i="1"/>
  <c r="G1385" i="1"/>
  <c r="G1384" i="1"/>
  <c r="H1384" i="1"/>
  <c r="H1383" i="1"/>
  <c r="G1383" i="1"/>
  <c r="G1382" i="1"/>
  <c r="H1382" i="1"/>
  <c r="G1381" i="1"/>
  <c r="H1381" i="1"/>
  <c r="G1380" i="1"/>
  <c r="H1380" i="1"/>
  <c r="G1379" i="1"/>
  <c r="H1379" i="1"/>
  <c r="G1378" i="1"/>
  <c r="H1378" i="1"/>
  <c r="G1377" i="1"/>
  <c r="H1377" i="1"/>
  <c r="H1376" i="1"/>
  <c r="G1376" i="1"/>
  <c r="G1375" i="1"/>
  <c r="H1375" i="1"/>
  <c r="H1374" i="1"/>
  <c r="G1374" i="1"/>
  <c r="G1373" i="1"/>
  <c r="H1373" i="1"/>
  <c r="G1372" i="1"/>
  <c r="H1372" i="1"/>
  <c r="H1371" i="1"/>
  <c r="G1371" i="1"/>
  <c r="H1370" i="1"/>
  <c r="G1370" i="1"/>
  <c r="H1369" i="1"/>
  <c r="G1369" i="1"/>
  <c r="H1368" i="1"/>
  <c r="G1368" i="1"/>
  <c r="H1367" i="1"/>
  <c r="G1367" i="1"/>
  <c r="G1366" i="1"/>
  <c r="H1366" i="1"/>
  <c r="H1365" i="1"/>
  <c r="G1365" i="1"/>
  <c r="H1364" i="1"/>
  <c r="G1364" i="1"/>
  <c r="G1363" i="1"/>
  <c r="H1363" i="1"/>
  <c r="G1362" i="1"/>
  <c r="H1362" i="1"/>
  <c r="G1361" i="1"/>
  <c r="H1361" i="1"/>
  <c r="G1360" i="1"/>
  <c r="H1360" i="1"/>
  <c r="G1359" i="1"/>
  <c r="H1359" i="1"/>
  <c r="G1358" i="1"/>
  <c r="H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G1328" i="1"/>
  <c r="H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G1306" i="1"/>
  <c r="H1306" i="1"/>
  <c r="H1305" i="1"/>
  <c r="G1305" i="1"/>
  <c r="H1304" i="1"/>
  <c r="G1304" i="1"/>
  <c r="H1303" i="1"/>
  <c r="G1303" i="1"/>
  <c r="H1302" i="1"/>
  <c r="G1302" i="1"/>
  <c r="H1301" i="1"/>
  <c r="G1301" i="1"/>
  <c r="G1300" i="1"/>
  <c r="H1300" i="1"/>
  <c r="H1299" i="1"/>
  <c r="G1299" i="1"/>
  <c r="H1298" i="1"/>
  <c r="G1298" i="1"/>
  <c r="H1297" i="1"/>
  <c r="G1297" i="1"/>
  <c r="H1296" i="1"/>
  <c r="G1296" i="1"/>
  <c r="H1295" i="1"/>
  <c r="G1295" i="1"/>
  <c r="H1294" i="1"/>
  <c r="G1294" i="1"/>
  <c r="H1293" i="1"/>
  <c r="G1293" i="1"/>
  <c r="H1292" i="1"/>
  <c r="G1292" i="1"/>
  <c r="H1291" i="1"/>
  <c r="G1291" i="1"/>
  <c r="G1290" i="1"/>
  <c r="H1290" i="1"/>
  <c r="H1289" i="1"/>
  <c r="G1289" i="1"/>
  <c r="G1288" i="1"/>
  <c r="H1288" i="1"/>
  <c r="G1287" i="1"/>
  <c r="H1287" i="1"/>
  <c r="H1286" i="1"/>
  <c r="G1286" i="1"/>
  <c r="G1285" i="1"/>
  <c r="H1285" i="1"/>
  <c r="H1284" i="1"/>
  <c r="G1284" i="1"/>
  <c r="G1283" i="1"/>
  <c r="H1283" i="1"/>
  <c r="G1282" i="1"/>
  <c r="H1282" i="1"/>
  <c r="H1281" i="1"/>
  <c r="G1281" i="1"/>
  <c r="H1280" i="1"/>
  <c r="G1280" i="1"/>
  <c r="H1279" i="1"/>
  <c r="G1279" i="1"/>
  <c r="H1278" i="1"/>
  <c r="G1278" i="1"/>
  <c r="H1277" i="1"/>
  <c r="G1277" i="1"/>
  <c r="G1276" i="1"/>
  <c r="H1276" i="1"/>
  <c r="G1275" i="1"/>
  <c r="H1275" i="1"/>
  <c r="G1274" i="1"/>
  <c r="H1274" i="1"/>
  <c r="H1272" i="1"/>
  <c r="G1272" i="1"/>
  <c r="G1271" i="1"/>
  <c r="H1271" i="1"/>
  <c r="H1270" i="1"/>
  <c r="G1270" i="1"/>
  <c r="G1269" i="1"/>
  <c r="H1269" i="1"/>
  <c r="H1268" i="1"/>
  <c r="G1268" i="1"/>
  <c r="H1267" i="1"/>
  <c r="G1267" i="1"/>
  <c r="H1266" i="1"/>
  <c r="G1266" i="1"/>
  <c r="G1265" i="1"/>
  <c r="H1265" i="1"/>
  <c r="G1264" i="1"/>
  <c r="H1264" i="1"/>
  <c r="G1261" i="1"/>
  <c r="H1261" i="1"/>
  <c r="G1260" i="1"/>
  <c r="H1260" i="1"/>
  <c r="H1259" i="1"/>
  <c r="G1259" i="1"/>
  <c r="H1258" i="1"/>
  <c r="G1258" i="1"/>
  <c r="G1257" i="1"/>
  <c r="H1257" i="1"/>
  <c r="G1256" i="1"/>
  <c r="H1256" i="1"/>
  <c r="H1255" i="1"/>
  <c r="G1255" i="1"/>
  <c r="G1254" i="1"/>
  <c r="H1254" i="1"/>
  <c r="H1253" i="1"/>
  <c r="G1253" i="1"/>
  <c r="G1252" i="1"/>
  <c r="H1252" i="1"/>
  <c r="G1251" i="1"/>
  <c r="H1251" i="1"/>
  <c r="H1250" i="1"/>
  <c r="G1250" i="1"/>
  <c r="H1249" i="1"/>
  <c r="G1249" i="1"/>
  <c r="H1248" i="1"/>
  <c r="G1248" i="1"/>
  <c r="G1246" i="1"/>
  <c r="H1246" i="1"/>
  <c r="H1245" i="1"/>
  <c r="G1245" i="1"/>
  <c r="G1244" i="1"/>
  <c r="H1244" i="1"/>
  <c r="H1242" i="1"/>
  <c r="G1242" i="1"/>
  <c r="G1241" i="1"/>
  <c r="H1241" i="1"/>
  <c r="H1240" i="1"/>
  <c r="G1240" i="1"/>
  <c r="H1239" i="1"/>
  <c r="G1239" i="1"/>
  <c r="G1238" i="1"/>
  <c r="H1238" i="1"/>
  <c r="H1237" i="1"/>
  <c r="G1237" i="1"/>
  <c r="H1236" i="1"/>
  <c r="G1236" i="1"/>
  <c r="G1235" i="1"/>
  <c r="H1235" i="1"/>
  <c r="H1234" i="1"/>
  <c r="G1234" i="1"/>
  <c r="H1233" i="1"/>
  <c r="G1233" i="1"/>
  <c r="G1232" i="1"/>
  <c r="H1232" i="1"/>
  <c r="H1231" i="1"/>
  <c r="G1231" i="1"/>
  <c r="G1230" i="1"/>
  <c r="H1230" i="1"/>
  <c r="G1229" i="1"/>
  <c r="H1229" i="1"/>
  <c r="G1228" i="1"/>
  <c r="H1228" i="1"/>
  <c r="G1227" i="1"/>
  <c r="H1227" i="1"/>
  <c r="G1226" i="1"/>
  <c r="H1226" i="1"/>
  <c r="G1225" i="1"/>
  <c r="H1225" i="1"/>
  <c r="G1224" i="1"/>
  <c r="H1224" i="1"/>
  <c r="H1223" i="1"/>
  <c r="G1223" i="1"/>
  <c r="G1222" i="1"/>
  <c r="H1222" i="1"/>
  <c r="G1221" i="1"/>
  <c r="H1221" i="1"/>
  <c r="G1220" i="1"/>
  <c r="H1220" i="1"/>
  <c r="G1219" i="1"/>
  <c r="H1219" i="1"/>
  <c r="G1218" i="1"/>
  <c r="H1218" i="1"/>
  <c r="H1217" i="1"/>
  <c r="G1217" i="1"/>
  <c r="H1216" i="1"/>
  <c r="G1216" i="1"/>
  <c r="H1215" i="1"/>
  <c r="G1215" i="1"/>
  <c r="G1214" i="1"/>
  <c r="H1214" i="1"/>
  <c r="G1213" i="1"/>
  <c r="H1213" i="1"/>
  <c r="G1212" i="1"/>
  <c r="H1212" i="1"/>
  <c r="G1211" i="1"/>
  <c r="H1211" i="1"/>
  <c r="H1210" i="1"/>
  <c r="G1210" i="1"/>
  <c r="G1209" i="1"/>
  <c r="H1209" i="1"/>
  <c r="G1208" i="1"/>
  <c r="H1208" i="1"/>
  <c r="G1207" i="1"/>
  <c r="H1207" i="1"/>
  <c r="G1206" i="1"/>
  <c r="H1206" i="1"/>
  <c r="H1205" i="1"/>
  <c r="G1205" i="1"/>
  <c r="H1204" i="1"/>
  <c r="G1204" i="1"/>
  <c r="H1203" i="1"/>
  <c r="G1203" i="1"/>
  <c r="G1202" i="1"/>
  <c r="H1202" i="1"/>
  <c r="G1201" i="1"/>
  <c r="H1201" i="1"/>
  <c r="G1200" i="1"/>
  <c r="H1200" i="1"/>
  <c r="H1199" i="1"/>
  <c r="G1199" i="1"/>
  <c r="G1198" i="1"/>
  <c r="H1198" i="1"/>
  <c r="G1197" i="1"/>
  <c r="H1197" i="1"/>
  <c r="G1196" i="1"/>
  <c r="H1196" i="1"/>
  <c r="G1195" i="1"/>
  <c r="H1195" i="1"/>
  <c r="H1194" i="1"/>
  <c r="G1194" i="1"/>
  <c r="G1193" i="1"/>
  <c r="H1193" i="1"/>
  <c r="G1192" i="1"/>
  <c r="H1192" i="1"/>
  <c r="G1191" i="1"/>
  <c r="H1191" i="1"/>
  <c r="G1190" i="1"/>
  <c r="H1190" i="1"/>
  <c r="G1189" i="1"/>
  <c r="H1189" i="1"/>
  <c r="H1188" i="1"/>
  <c r="G1188" i="1"/>
  <c r="H1187" i="1"/>
  <c r="G1187" i="1"/>
  <c r="G1186" i="1"/>
  <c r="H1186" i="1"/>
  <c r="H1185" i="1"/>
  <c r="G1185" i="1"/>
  <c r="G1184" i="1"/>
  <c r="H1184" i="1"/>
  <c r="H1183" i="1"/>
  <c r="G1183" i="1"/>
  <c r="H1182" i="1"/>
  <c r="G1182" i="1"/>
  <c r="H1181" i="1"/>
  <c r="G1181" i="1"/>
  <c r="H1178" i="1"/>
  <c r="G1178" i="1"/>
  <c r="H1177" i="1"/>
  <c r="G1177" i="1"/>
  <c r="H1176" i="1"/>
  <c r="G1176" i="1"/>
  <c r="H1175" i="1"/>
  <c r="G1175" i="1"/>
  <c r="G1174" i="1"/>
  <c r="H1174" i="1"/>
  <c r="G1173" i="1"/>
  <c r="H1173" i="1"/>
  <c r="H1172" i="1"/>
  <c r="G1172" i="1"/>
  <c r="H1171" i="1"/>
  <c r="G1171" i="1"/>
  <c r="H1170" i="1"/>
  <c r="G1170" i="1"/>
  <c r="H1169" i="1"/>
  <c r="G1169" i="1"/>
  <c r="H1168" i="1"/>
  <c r="G1168" i="1"/>
  <c r="G1167" i="1"/>
  <c r="H1167" i="1"/>
  <c r="G1166" i="1"/>
  <c r="H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G1149" i="1"/>
  <c r="H1149" i="1"/>
  <c r="H1148" i="1"/>
  <c r="G1148" i="1"/>
  <c r="G1147" i="1"/>
  <c r="H1147" i="1"/>
  <c r="H1146" i="1"/>
  <c r="G1146" i="1"/>
  <c r="G1145" i="1"/>
  <c r="H1145" i="1"/>
  <c r="H1144" i="1"/>
  <c r="G1144" i="1"/>
  <c r="G1143" i="1"/>
  <c r="H1143" i="1"/>
  <c r="H1142" i="1"/>
  <c r="G1142" i="1"/>
  <c r="H1141" i="1"/>
  <c r="G1141" i="1"/>
  <c r="H1140" i="1"/>
  <c r="G1140" i="1"/>
  <c r="H1139" i="1"/>
  <c r="G1139" i="1"/>
  <c r="G1138" i="1"/>
  <c r="H1138" i="1"/>
  <c r="H1137" i="1"/>
  <c r="G1137" i="1"/>
  <c r="H1136" i="1"/>
  <c r="G1136" i="1"/>
  <c r="H1135" i="1"/>
  <c r="G1135" i="1"/>
  <c r="H1134" i="1"/>
  <c r="G1134" i="1"/>
  <c r="H1133" i="1"/>
  <c r="G1133" i="1"/>
  <c r="H1132" i="1"/>
  <c r="G1132" i="1"/>
  <c r="H1131" i="1"/>
  <c r="G1131" i="1"/>
  <c r="H1130" i="1"/>
  <c r="G1130" i="1"/>
  <c r="G1129" i="1"/>
  <c r="H1129" i="1"/>
  <c r="H1128" i="1"/>
  <c r="G1128" i="1"/>
  <c r="G1127" i="1"/>
  <c r="H1127" i="1"/>
  <c r="G1126" i="1"/>
  <c r="H1126" i="1"/>
  <c r="H1125" i="1"/>
  <c r="G1125" i="1"/>
  <c r="G1124" i="1"/>
  <c r="H1124" i="1"/>
  <c r="G1123" i="1"/>
  <c r="H1123" i="1"/>
  <c r="H1122" i="1"/>
  <c r="G1122" i="1"/>
  <c r="H1121" i="1"/>
  <c r="G1121" i="1"/>
  <c r="H1120" i="1"/>
  <c r="G1120" i="1"/>
  <c r="H1119" i="1"/>
  <c r="G1119" i="1"/>
  <c r="H1118" i="1"/>
  <c r="G1118" i="1"/>
  <c r="H1117" i="1"/>
  <c r="G1117" i="1"/>
  <c r="H1116" i="1"/>
  <c r="G1116" i="1"/>
  <c r="G1115" i="1"/>
  <c r="H1115" i="1"/>
  <c r="G1114" i="1"/>
  <c r="H1114" i="1"/>
  <c r="G1113" i="1"/>
  <c r="H1113" i="1"/>
  <c r="G1112" i="1"/>
  <c r="H1112" i="1"/>
  <c r="G1111" i="1"/>
  <c r="H1111" i="1"/>
  <c r="G1110" i="1"/>
  <c r="H1110" i="1"/>
  <c r="G1109" i="1"/>
  <c r="H1109" i="1"/>
  <c r="G1108" i="1"/>
  <c r="H1108" i="1"/>
  <c r="G1107" i="1"/>
  <c r="H1107" i="1"/>
  <c r="G1106" i="1"/>
  <c r="H1106" i="1"/>
  <c r="G1105" i="1"/>
  <c r="H1105" i="1"/>
  <c r="G1104" i="1"/>
  <c r="H1104" i="1"/>
  <c r="H1103" i="1"/>
  <c r="G1103" i="1"/>
  <c r="H1102" i="1"/>
  <c r="G1102" i="1"/>
  <c r="H1101" i="1"/>
  <c r="G1101" i="1"/>
  <c r="G1100" i="1"/>
  <c r="H1100" i="1"/>
  <c r="H1099" i="1"/>
  <c r="G1099" i="1"/>
  <c r="G1098" i="1"/>
  <c r="H1098" i="1"/>
  <c r="G1097" i="1"/>
  <c r="H1097" i="1"/>
  <c r="G1096" i="1"/>
  <c r="H1096" i="1"/>
  <c r="G1095" i="1"/>
  <c r="H1095" i="1"/>
  <c r="H1094" i="1"/>
  <c r="G1094" i="1"/>
  <c r="H1092" i="1"/>
  <c r="G1092" i="1"/>
  <c r="H1091" i="1"/>
  <c r="G1091" i="1"/>
  <c r="H1090" i="1"/>
  <c r="G1090" i="1"/>
  <c r="H1089" i="1"/>
  <c r="G1089" i="1"/>
  <c r="H1088" i="1"/>
  <c r="G1088" i="1"/>
  <c r="G1087" i="1"/>
  <c r="H1087" i="1"/>
  <c r="G1086" i="1"/>
  <c r="H1086" i="1"/>
  <c r="H1085" i="1"/>
  <c r="G1085" i="1"/>
  <c r="H1084" i="1"/>
  <c r="G1084" i="1"/>
  <c r="G1083" i="1"/>
  <c r="H1083" i="1"/>
  <c r="H1082" i="1"/>
  <c r="G1082" i="1"/>
  <c r="H1081" i="1"/>
  <c r="G1081" i="1"/>
  <c r="G1080" i="1"/>
  <c r="H1080" i="1"/>
  <c r="G1079" i="1"/>
  <c r="H1079" i="1"/>
  <c r="H1078" i="1"/>
  <c r="G1078" i="1"/>
  <c r="H1077" i="1"/>
  <c r="G1077" i="1"/>
  <c r="H1076" i="1"/>
  <c r="G1076" i="1"/>
  <c r="H1075" i="1"/>
  <c r="G1075" i="1"/>
  <c r="G1073" i="1"/>
  <c r="H1073" i="1"/>
  <c r="G1072" i="1"/>
  <c r="H1072" i="1"/>
  <c r="H1071" i="1"/>
  <c r="G1071" i="1"/>
  <c r="G1070" i="1"/>
  <c r="H1070" i="1"/>
  <c r="G1069" i="1"/>
  <c r="H1069" i="1"/>
  <c r="H1067" i="1"/>
  <c r="G1067" i="1"/>
  <c r="H1066" i="1"/>
  <c r="G1066" i="1"/>
  <c r="H1065" i="1"/>
  <c r="G1065" i="1"/>
  <c r="G1064" i="1"/>
  <c r="H1064" i="1"/>
  <c r="G1063" i="1"/>
  <c r="H1063" i="1"/>
  <c r="H1062" i="1"/>
  <c r="G1062" i="1"/>
  <c r="H1060" i="1"/>
  <c r="G1060" i="1"/>
  <c r="H1059" i="1"/>
  <c r="G1059" i="1"/>
  <c r="G1058" i="1"/>
  <c r="H1058" i="1"/>
  <c r="H1056" i="1"/>
  <c r="G1056" i="1"/>
  <c r="H1055" i="1"/>
  <c r="G1055" i="1"/>
  <c r="G1054" i="1"/>
  <c r="H1054" i="1"/>
  <c r="H1053" i="1"/>
  <c r="G1053" i="1"/>
  <c r="H1052" i="1"/>
  <c r="G1052" i="1"/>
  <c r="H1051" i="1"/>
  <c r="G1051" i="1"/>
  <c r="H1049" i="1"/>
  <c r="G1049" i="1"/>
  <c r="G1048" i="1"/>
  <c r="H1048" i="1"/>
  <c r="H1047" i="1"/>
  <c r="G1047" i="1"/>
  <c r="H1045" i="1"/>
  <c r="G1045" i="1"/>
  <c r="H1044" i="1"/>
  <c r="G1044" i="1"/>
  <c r="H1043" i="1"/>
  <c r="G1043" i="1"/>
  <c r="H1042" i="1"/>
  <c r="G1042" i="1"/>
  <c r="G1041" i="1"/>
  <c r="H1041" i="1"/>
  <c r="H1039" i="1"/>
  <c r="G1039" i="1"/>
  <c r="H1038" i="1"/>
  <c r="G1038" i="1"/>
  <c r="H1037" i="1"/>
  <c r="G1037" i="1"/>
  <c r="H1036" i="1"/>
  <c r="G1036" i="1"/>
  <c r="H1035" i="1"/>
  <c r="G1035" i="1"/>
  <c r="G1033" i="1"/>
  <c r="H1033" i="1"/>
  <c r="G1032" i="1"/>
  <c r="H1032" i="1"/>
  <c r="G1031" i="1"/>
  <c r="H1031" i="1"/>
  <c r="H1030" i="1"/>
  <c r="G1030" i="1"/>
  <c r="G1029" i="1"/>
  <c r="H1029" i="1"/>
  <c r="G1028" i="1"/>
  <c r="H1028" i="1"/>
  <c r="G1027" i="1"/>
  <c r="H1027" i="1"/>
  <c r="G1026" i="1"/>
  <c r="H1026" i="1"/>
  <c r="H1025" i="1"/>
  <c r="G1025" i="1"/>
  <c r="H1023" i="1"/>
  <c r="G1023" i="1"/>
  <c r="H1022" i="1"/>
  <c r="G1022" i="1"/>
  <c r="H1021" i="1"/>
  <c r="G1021" i="1"/>
  <c r="H1020" i="1"/>
  <c r="G1020" i="1"/>
  <c r="G1019" i="1"/>
  <c r="H1019" i="1"/>
  <c r="G1016" i="1"/>
  <c r="H1016" i="1"/>
  <c r="H1015" i="1"/>
  <c r="G1015" i="1"/>
  <c r="H1014" i="1"/>
  <c r="G1014" i="1"/>
  <c r="H1010" i="1"/>
  <c r="G1010" i="1"/>
  <c r="H1009" i="1"/>
  <c r="G1009" i="1"/>
  <c r="H1008" i="1"/>
  <c r="G1008" i="1"/>
  <c r="G1007" i="1"/>
  <c r="H1007" i="1"/>
  <c r="H1006" i="1"/>
  <c r="G1006" i="1"/>
  <c r="H1005" i="1"/>
  <c r="G1005" i="1"/>
  <c r="H1004" i="1"/>
  <c r="G1004" i="1"/>
  <c r="H1003" i="1"/>
  <c r="G1003" i="1"/>
  <c r="G1002" i="1"/>
  <c r="H1002" i="1"/>
  <c r="H1001" i="1"/>
  <c r="G1001" i="1"/>
  <c r="G1000" i="1"/>
  <c r="H1000" i="1"/>
  <c r="G999" i="1"/>
  <c r="H999" i="1"/>
  <c r="G998" i="1"/>
  <c r="H998" i="1"/>
  <c r="G997" i="1"/>
  <c r="H997" i="1"/>
  <c r="H996" i="1"/>
  <c r="G996" i="1"/>
  <c r="G995" i="1"/>
  <c r="H995" i="1"/>
  <c r="H994" i="1"/>
  <c r="G994" i="1"/>
  <c r="H993" i="1"/>
  <c r="G993" i="1"/>
  <c r="G992" i="1"/>
  <c r="H992" i="1"/>
  <c r="G991" i="1"/>
  <c r="H991" i="1"/>
  <c r="H990" i="1"/>
  <c r="G990" i="1"/>
  <c r="G989" i="1"/>
  <c r="H989" i="1"/>
  <c r="G988" i="1"/>
  <c r="H988" i="1"/>
  <c r="G987" i="1"/>
  <c r="H987" i="1"/>
  <c r="H986" i="1"/>
  <c r="G986" i="1"/>
  <c r="H985" i="1"/>
  <c r="G985" i="1"/>
  <c r="H984" i="1"/>
  <c r="G984" i="1"/>
  <c r="H983" i="1"/>
  <c r="G983" i="1"/>
  <c r="G982" i="1"/>
  <c r="H982" i="1"/>
  <c r="G981" i="1"/>
  <c r="H981" i="1"/>
  <c r="G980" i="1"/>
  <c r="H980" i="1"/>
  <c r="G979" i="1"/>
  <c r="H979" i="1"/>
  <c r="H978" i="1"/>
  <c r="G978" i="1"/>
  <c r="H977" i="1"/>
  <c r="G977" i="1"/>
  <c r="G976" i="1"/>
  <c r="H976" i="1"/>
  <c r="H975" i="1"/>
  <c r="G975" i="1"/>
  <c r="H974" i="1"/>
  <c r="G974" i="1"/>
  <c r="H973" i="1"/>
  <c r="G973" i="1"/>
  <c r="H972" i="1"/>
  <c r="G972" i="1"/>
  <c r="H971" i="1"/>
  <c r="G971" i="1"/>
  <c r="H970" i="1"/>
  <c r="G970" i="1"/>
  <c r="G969" i="1"/>
  <c r="H969" i="1"/>
  <c r="H968" i="1"/>
  <c r="G968" i="1"/>
  <c r="H967" i="1"/>
  <c r="G967" i="1"/>
  <c r="G966" i="1"/>
  <c r="H966" i="1"/>
  <c r="H965" i="1"/>
  <c r="G965" i="1"/>
  <c r="H964" i="1"/>
  <c r="G964" i="1"/>
  <c r="G963" i="1"/>
  <c r="H963" i="1"/>
  <c r="G962" i="1"/>
  <c r="H962" i="1"/>
  <c r="G961" i="1"/>
  <c r="H961" i="1"/>
  <c r="H960" i="1"/>
  <c r="G960" i="1"/>
  <c r="G959" i="1"/>
  <c r="H959" i="1"/>
  <c r="H958" i="1"/>
  <c r="G958" i="1"/>
  <c r="H957" i="1"/>
  <c r="G957" i="1"/>
  <c r="G956" i="1"/>
  <c r="H956" i="1"/>
  <c r="G955" i="1"/>
  <c r="H955" i="1"/>
  <c r="G954" i="1"/>
  <c r="H954" i="1"/>
  <c r="G953" i="1"/>
  <c r="H953" i="1"/>
  <c r="H952" i="1"/>
  <c r="G952" i="1"/>
  <c r="G951" i="1"/>
  <c r="H951" i="1"/>
  <c r="H950" i="1"/>
  <c r="G950" i="1"/>
  <c r="G949" i="1"/>
  <c r="H949" i="1"/>
  <c r="G948" i="1"/>
  <c r="H948" i="1"/>
  <c r="H947" i="1"/>
  <c r="G947" i="1"/>
  <c r="H946" i="1"/>
  <c r="G946" i="1"/>
  <c r="H945" i="1"/>
  <c r="G945" i="1"/>
  <c r="H944" i="1"/>
  <c r="G944" i="1"/>
  <c r="H943" i="1"/>
  <c r="G943" i="1"/>
  <c r="G942" i="1"/>
  <c r="H942" i="1"/>
  <c r="H941" i="1"/>
  <c r="G941" i="1"/>
  <c r="H940" i="1"/>
  <c r="G940" i="1"/>
  <c r="H939" i="1"/>
  <c r="G939" i="1"/>
  <c r="G938" i="1"/>
  <c r="H938" i="1"/>
  <c r="G937" i="1"/>
  <c r="H937" i="1"/>
  <c r="H936" i="1"/>
  <c r="G936" i="1"/>
  <c r="H935" i="1"/>
  <c r="G935" i="1"/>
  <c r="H934" i="1"/>
  <c r="G934" i="1"/>
  <c r="H933" i="1"/>
  <c r="G933" i="1"/>
  <c r="H932" i="1"/>
  <c r="G932" i="1"/>
  <c r="H931" i="1"/>
  <c r="G931" i="1"/>
  <c r="G930" i="1"/>
  <c r="H930" i="1"/>
  <c r="G929" i="1"/>
  <c r="H929" i="1"/>
  <c r="G928" i="1"/>
  <c r="H928" i="1"/>
  <c r="G927" i="1"/>
  <c r="H927" i="1"/>
  <c r="G926" i="1"/>
  <c r="H926" i="1"/>
  <c r="G925" i="1"/>
  <c r="H925" i="1"/>
  <c r="H924" i="1"/>
  <c r="G924" i="1"/>
  <c r="H923" i="1"/>
  <c r="G923" i="1"/>
  <c r="H922" i="1"/>
  <c r="G922" i="1"/>
  <c r="H921" i="1"/>
  <c r="G921" i="1"/>
  <c r="H920" i="1"/>
  <c r="G920" i="1"/>
  <c r="H919" i="1"/>
  <c r="G919" i="1"/>
  <c r="H918" i="1"/>
  <c r="G918" i="1"/>
  <c r="G917" i="1"/>
  <c r="H917" i="1"/>
  <c r="H916" i="1"/>
  <c r="G916" i="1"/>
  <c r="H915" i="1"/>
  <c r="G915" i="1"/>
  <c r="H914" i="1"/>
  <c r="G914" i="1"/>
  <c r="H913" i="1"/>
  <c r="G913" i="1"/>
  <c r="G912" i="1"/>
  <c r="H912" i="1"/>
  <c r="H911" i="1"/>
  <c r="G911" i="1"/>
  <c r="H910" i="1"/>
  <c r="G910" i="1"/>
  <c r="H909" i="1"/>
  <c r="G909" i="1"/>
  <c r="G908" i="1"/>
  <c r="H908" i="1"/>
  <c r="H907" i="1"/>
  <c r="G907" i="1"/>
  <c r="G906" i="1"/>
  <c r="H906" i="1"/>
  <c r="H905" i="1"/>
  <c r="G905" i="1"/>
  <c r="G904" i="1"/>
  <c r="H904" i="1"/>
  <c r="H903" i="1"/>
  <c r="G903" i="1"/>
  <c r="G902" i="1"/>
  <c r="H902" i="1"/>
  <c r="H901" i="1"/>
  <c r="G901" i="1"/>
  <c r="G900" i="1"/>
  <c r="H900" i="1"/>
  <c r="H899" i="1"/>
  <c r="G899" i="1"/>
  <c r="H898" i="1"/>
  <c r="G898" i="1"/>
  <c r="G897" i="1"/>
  <c r="H897" i="1"/>
  <c r="G896" i="1"/>
  <c r="H896" i="1"/>
  <c r="H895" i="1"/>
  <c r="G895" i="1"/>
  <c r="H894" i="1"/>
  <c r="G894" i="1"/>
  <c r="G893" i="1"/>
  <c r="H893" i="1"/>
  <c r="G892" i="1"/>
  <c r="H892" i="1"/>
  <c r="G891" i="1"/>
  <c r="H891" i="1"/>
  <c r="G890" i="1"/>
  <c r="H890" i="1"/>
  <c r="G889" i="1"/>
  <c r="H889" i="1"/>
  <c r="H888" i="1"/>
  <c r="G888" i="1"/>
  <c r="H887" i="1"/>
  <c r="G887" i="1"/>
  <c r="G886" i="1"/>
  <c r="H886" i="1"/>
  <c r="H885" i="1"/>
  <c r="G885" i="1"/>
  <c r="G884" i="1"/>
  <c r="H884" i="1"/>
  <c r="G883" i="1"/>
  <c r="H883" i="1"/>
  <c r="G882" i="1"/>
  <c r="H882" i="1"/>
  <c r="G881" i="1"/>
  <c r="H881" i="1"/>
  <c r="H880" i="1"/>
  <c r="G880" i="1"/>
  <c r="H879" i="1"/>
  <c r="G879" i="1"/>
  <c r="H878" i="1"/>
  <c r="G878" i="1"/>
  <c r="H877" i="1"/>
  <c r="G877" i="1"/>
  <c r="H876" i="1"/>
  <c r="G876" i="1"/>
  <c r="H875" i="1"/>
  <c r="G875" i="1"/>
  <c r="H874" i="1"/>
  <c r="G874" i="1"/>
  <c r="H873" i="1"/>
  <c r="G873" i="1"/>
  <c r="H872" i="1"/>
  <c r="G872" i="1"/>
  <c r="H871" i="1"/>
  <c r="G871" i="1"/>
  <c r="H870" i="1"/>
  <c r="G870" i="1"/>
  <c r="H869" i="1"/>
  <c r="G869" i="1"/>
  <c r="G868" i="1"/>
  <c r="H868" i="1"/>
  <c r="H867" i="1"/>
  <c r="G867" i="1"/>
  <c r="G866" i="1"/>
  <c r="H866" i="1"/>
  <c r="G865" i="1"/>
  <c r="H865" i="1"/>
  <c r="H864" i="1"/>
  <c r="G864" i="1"/>
  <c r="H863" i="1"/>
  <c r="G863" i="1"/>
  <c r="H862" i="1"/>
  <c r="G862" i="1"/>
  <c r="H861" i="1"/>
  <c r="G861" i="1"/>
  <c r="H860" i="1"/>
  <c r="G860" i="1"/>
  <c r="H859" i="1"/>
  <c r="G859" i="1"/>
  <c r="H858" i="1"/>
  <c r="G858" i="1"/>
  <c r="G857" i="1"/>
  <c r="H857" i="1"/>
  <c r="H856" i="1"/>
  <c r="G856" i="1"/>
  <c r="G855" i="1"/>
  <c r="H855" i="1"/>
  <c r="H854" i="1"/>
  <c r="G854" i="1"/>
  <c r="H853" i="1"/>
  <c r="G853" i="1"/>
  <c r="H852" i="1"/>
  <c r="G852" i="1"/>
  <c r="G851" i="1"/>
  <c r="H851" i="1"/>
  <c r="H850" i="1"/>
  <c r="G850" i="1"/>
  <c r="H849" i="1"/>
  <c r="G849" i="1"/>
  <c r="H848" i="1"/>
  <c r="G848" i="1"/>
  <c r="H847" i="1"/>
  <c r="G847" i="1"/>
  <c r="G846" i="1"/>
  <c r="H846" i="1"/>
  <c r="H845" i="1"/>
  <c r="G845" i="1"/>
  <c r="H844" i="1"/>
  <c r="G844" i="1"/>
  <c r="H843" i="1"/>
  <c r="G843" i="1"/>
  <c r="H842" i="1"/>
  <c r="G842" i="1"/>
  <c r="H841" i="1"/>
  <c r="G841" i="1"/>
  <c r="H840" i="1"/>
  <c r="G840" i="1"/>
  <c r="H839" i="1"/>
  <c r="G839" i="1"/>
  <c r="H838" i="1"/>
  <c r="G838" i="1"/>
  <c r="G837" i="1"/>
  <c r="H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G823" i="1"/>
  <c r="H823" i="1"/>
  <c r="G822" i="1"/>
  <c r="H822" i="1"/>
  <c r="H821" i="1"/>
  <c r="G821" i="1"/>
  <c r="H820" i="1"/>
  <c r="G820" i="1"/>
  <c r="H819" i="1"/>
  <c r="G819" i="1"/>
  <c r="H818" i="1"/>
  <c r="G818" i="1"/>
  <c r="H817" i="1"/>
  <c r="G817" i="1"/>
  <c r="H816" i="1"/>
  <c r="G816" i="1"/>
  <c r="H815" i="1"/>
  <c r="G815" i="1"/>
  <c r="G814" i="1"/>
  <c r="H814" i="1"/>
  <c r="G813" i="1"/>
  <c r="H813" i="1"/>
  <c r="G812" i="1"/>
  <c r="H812" i="1"/>
  <c r="H811" i="1"/>
  <c r="G811" i="1"/>
  <c r="H810" i="1"/>
  <c r="G810" i="1"/>
  <c r="H809" i="1"/>
  <c r="G809" i="1"/>
  <c r="H808" i="1"/>
  <c r="G808" i="1"/>
  <c r="G807" i="1"/>
  <c r="H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G791" i="1"/>
  <c r="H791" i="1"/>
  <c r="G790" i="1"/>
  <c r="H790" i="1"/>
  <c r="H789" i="1"/>
  <c r="G789" i="1"/>
  <c r="H788" i="1"/>
  <c r="G788" i="1"/>
  <c r="H787" i="1"/>
  <c r="G787" i="1"/>
  <c r="G786" i="1"/>
  <c r="H786" i="1"/>
  <c r="H785" i="1"/>
  <c r="G785" i="1"/>
  <c r="G784" i="1"/>
  <c r="H784" i="1"/>
  <c r="G783" i="1"/>
  <c r="H783" i="1"/>
  <c r="G782" i="1"/>
  <c r="H782" i="1"/>
  <c r="H781" i="1"/>
  <c r="G781" i="1"/>
  <c r="G780" i="1"/>
  <c r="H780" i="1"/>
  <c r="H779" i="1"/>
  <c r="G779" i="1"/>
  <c r="H778" i="1"/>
  <c r="G778" i="1"/>
  <c r="H777" i="1"/>
  <c r="G777" i="1"/>
  <c r="H776" i="1"/>
  <c r="G776" i="1"/>
  <c r="H775" i="1"/>
  <c r="G775" i="1"/>
  <c r="H774" i="1"/>
  <c r="G774" i="1"/>
  <c r="G773" i="1"/>
  <c r="H773" i="1"/>
  <c r="H772" i="1"/>
  <c r="G772" i="1"/>
  <c r="H771" i="1"/>
  <c r="G771" i="1"/>
  <c r="H770" i="1"/>
  <c r="G770" i="1"/>
  <c r="H769" i="1"/>
  <c r="G769" i="1"/>
  <c r="H768" i="1"/>
  <c r="G768" i="1"/>
  <c r="H767" i="1"/>
  <c r="G767" i="1"/>
  <c r="G766" i="1"/>
  <c r="H766" i="1"/>
  <c r="H765" i="1"/>
  <c r="G765" i="1"/>
  <c r="H764" i="1"/>
  <c r="G764" i="1"/>
  <c r="H763" i="1"/>
  <c r="G763" i="1"/>
  <c r="G762" i="1"/>
  <c r="H762" i="1"/>
  <c r="G761" i="1"/>
  <c r="H761" i="1"/>
  <c r="H760" i="1"/>
  <c r="G760" i="1"/>
  <c r="H759" i="1"/>
  <c r="G759" i="1"/>
  <c r="H758" i="1"/>
  <c r="G758" i="1"/>
  <c r="H757" i="1"/>
  <c r="G757" i="1"/>
  <c r="H756" i="1"/>
  <c r="G756" i="1"/>
  <c r="G755" i="1"/>
  <c r="H755" i="1"/>
  <c r="G754" i="1"/>
  <c r="H754" i="1"/>
  <c r="G753" i="1"/>
  <c r="H753" i="1"/>
  <c r="G752" i="1"/>
  <c r="H752" i="1"/>
  <c r="H751" i="1"/>
  <c r="G751" i="1"/>
  <c r="H750" i="1"/>
  <c r="G750" i="1"/>
  <c r="G749" i="1"/>
  <c r="H749" i="1"/>
  <c r="G748" i="1"/>
  <c r="H748" i="1"/>
  <c r="H747" i="1"/>
  <c r="G747" i="1"/>
  <c r="H746" i="1"/>
  <c r="G746" i="1"/>
  <c r="H745" i="1"/>
  <c r="G745" i="1"/>
  <c r="G744" i="1"/>
  <c r="H744" i="1"/>
  <c r="H743" i="1"/>
  <c r="G743" i="1"/>
  <c r="H742" i="1"/>
  <c r="G742" i="1"/>
  <c r="G741" i="1"/>
  <c r="H741" i="1"/>
  <c r="G740" i="1"/>
  <c r="H740" i="1"/>
  <c r="G739" i="1"/>
  <c r="H739" i="1"/>
  <c r="G738" i="1"/>
  <c r="H738" i="1"/>
  <c r="H737" i="1"/>
  <c r="G737" i="1"/>
  <c r="G736" i="1"/>
  <c r="H736" i="1"/>
  <c r="G735" i="1"/>
  <c r="H735" i="1"/>
  <c r="H734" i="1"/>
  <c r="G734" i="1"/>
  <c r="H733" i="1"/>
  <c r="G733" i="1"/>
  <c r="G732" i="1"/>
  <c r="H732" i="1"/>
  <c r="H731" i="1"/>
  <c r="G731" i="1"/>
  <c r="G730" i="1"/>
  <c r="H730" i="1"/>
  <c r="G729" i="1"/>
  <c r="H729" i="1"/>
  <c r="H728" i="1"/>
  <c r="G728" i="1"/>
  <c r="G727" i="1"/>
  <c r="H727" i="1"/>
  <c r="G726" i="1"/>
  <c r="H726" i="1"/>
  <c r="H725" i="1"/>
  <c r="G725" i="1"/>
  <c r="H724" i="1"/>
  <c r="G724" i="1"/>
  <c r="G723" i="1"/>
  <c r="H723" i="1"/>
  <c r="H722" i="1"/>
  <c r="G722" i="1"/>
  <c r="G721" i="1"/>
  <c r="H721" i="1"/>
  <c r="H720" i="1"/>
  <c r="G720" i="1"/>
  <c r="H719" i="1"/>
  <c r="G719" i="1"/>
  <c r="H718" i="1"/>
  <c r="G718" i="1"/>
  <c r="H717" i="1"/>
  <c r="G717" i="1"/>
  <c r="H716" i="1"/>
  <c r="G716" i="1"/>
  <c r="G715" i="1"/>
  <c r="H715" i="1"/>
  <c r="H714" i="1"/>
  <c r="G714" i="1"/>
  <c r="G713" i="1"/>
  <c r="H713" i="1"/>
  <c r="H712" i="1"/>
  <c r="G712" i="1"/>
  <c r="H711" i="1"/>
  <c r="G711" i="1"/>
  <c r="H710" i="1"/>
  <c r="G710" i="1"/>
  <c r="H709" i="1"/>
  <c r="G709" i="1"/>
  <c r="H708" i="1"/>
  <c r="G708" i="1"/>
  <c r="G707" i="1"/>
  <c r="H707" i="1"/>
  <c r="H706" i="1"/>
  <c r="G706" i="1"/>
  <c r="G705" i="1"/>
  <c r="H705" i="1"/>
  <c r="G704" i="1"/>
  <c r="H704" i="1"/>
  <c r="H703" i="1"/>
  <c r="G703" i="1"/>
  <c r="H702" i="1"/>
  <c r="G702" i="1"/>
  <c r="H701" i="1"/>
  <c r="G701" i="1"/>
  <c r="G700" i="1"/>
  <c r="H700" i="1"/>
  <c r="G699" i="1"/>
  <c r="H699" i="1"/>
  <c r="G698" i="1"/>
  <c r="H698" i="1"/>
  <c r="H696" i="1"/>
  <c r="G696" i="1"/>
  <c r="G695" i="1"/>
  <c r="H695" i="1"/>
  <c r="H694" i="1"/>
  <c r="G694" i="1"/>
  <c r="H693" i="1"/>
  <c r="G693" i="1"/>
  <c r="G692" i="1"/>
  <c r="H692" i="1"/>
  <c r="H691" i="1"/>
  <c r="G691" i="1"/>
  <c r="H690" i="1"/>
  <c r="G690" i="1"/>
  <c r="G689" i="1"/>
  <c r="H689" i="1"/>
  <c r="G688" i="1"/>
  <c r="H688" i="1"/>
  <c r="G687" i="1"/>
  <c r="H687" i="1"/>
  <c r="G686" i="1"/>
  <c r="H686" i="1"/>
  <c r="H685" i="1"/>
  <c r="G685" i="1"/>
  <c r="G684" i="1"/>
  <c r="H684" i="1"/>
  <c r="H683" i="1"/>
  <c r="G683" i="1"/>
  <c r="H682" i="1"/>
  <c r="G682" i="1"/>
  <c r="H681" i="1"/>
  <c r="G681" i="1"/>
  <c r="H680" i="1"/>
  <c r="G680" i="1"/>
  <c r="G679" i="1"/>
  <c r="H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G665" i="1"/>
  <c r="H665" i="1"/>
  <c r="G664" i="1"/>
  <c r="H664" i="1"/>
  <c r="H663" i="1"/>
  <c r="G663" i="1"/>
  <c r="G662" i="1"/>
  <c r="H662" i="1"/>
  <c r="H661" i="1"/>
  <c r="G661" i="1"/>
  <c r="G660" i="1"/>
  <c r="H660" i="1"/>
  <c r="G659" i="1"/>
  <c r="H659" i="1"/>
  <c r="G658" i="1"/>
  <c r="H658" i="1"/>
  <c r="G657" i="1"/>
  <c r="H657" i="1"/>
  <c r="H656" i="1"/>
  <c r="G656" i="1"/>
  <c r="H655" i="1"/>
  <c r="G655" i="1"/>
  <c r="H654" i="1"/>
  <c r="G654" i="1"/>
  <c r="G653" i="1"/>
  <c r="H653" i="1"/>
  <c r="H652" i="1"/>
  <c r="G652" i="1"/>
  <c r="H651" i="1"/>
  <c r="G651" i="1"/>
  <c r="H650" i="1"/>
  <c r="G650" i="1"/>
  <c r="G648" i="1"/>
  <c r="H648" i="1"/>
  <c r="H647" i="1"/>
  <c r="G647" i="1"/>
  <c r="G646" i="1"/>
  <c r="H646" i="1"/>
  <c r="G645" i="1"/>
  <c r="H645" i="1"/>
  <c r="H636" i="1"/>
  <c r="G636" i="1"/>
  <c r="H635" i="1"/>
  <c r="G635" i="1"/>
  <c r="H632" i="1"/>
  <c r="G632" i="1"/>
  <c r="H631" i="1"/>
  <c r="G631" i="1"/>
  <c r="H629" i="1"/>
  <c r="G629" i="1"/>
  <c r="G628" i="1"/>
  <c r="H628" i="1"/>
  <c r="G626" i="1"/>
  <c r="H626" i="1"/>
  <c r="G625" i="1"/>
  <c r="H625" i="1"/>
  <c r="H622" i="1"/>
  <c r="G622" i="1"/>
  <c r="G621" i="1"/>
  <c r="H621" i="1"/>
  <c r="H620" i="1"/>
  <c r="G620" i="1"/>
  <c r="G619" i="1"/>
  <c r="H619" i="1"/>
  <c r="H618" i="1"/>
  <c r="G618" i="1"/>
  <c r="G617" i="1"/>
  <c r="H617" i="1"/>
  <c r="H616" i="1"/>
  <c r="G616" i="1"/>
  <c r="G614" i="1"/>
  <c r="H614" i="1"/>
  <c r="H613" i="1"/>
  <c r="G613" i="1"/>
  <c r="H612" i="1"/>
  <c r="G612" i="1"/>
  <c r="G611" i="1"/>
  <c r="H611" i="1"/>
  <c r="H609" i="1"/>
  <c r="G609" i="1"/>
  <c r="G608" i="1"/>
  <c r="H608" i="1"/>
  <c r="H607" i="1"/>
  <c r="G607" i="1"/>
  <c r="G606" i="1"/>
  <c r="H606" i="1"/>
  <c r="H605" i="1"/>
  <c r="G605" i="1"/>
  <c r="H604" i="1"/>
  <c r="G604" i="1"/>
  <c r="G602" i="1"/>
  <c r="H602" i="1"/>
  <c r="G600" i="1"/>
  <c r="H600" i="1"/>
  <c r="G599" i="1"/>
  <c r="H599" i="1"/>
  <c r="H598" i="1"/>
  <c r="G598" i="1"/>
  <c r="G596" i="1"/>
  <c r="H596" i="1"/>
  <c r="G595" i="1"/>
  <c r="H595" i="1"/>
  <c r="G594" i="1"/>
  <c r="H594" i="1"/>
  <c r="G593" i="1"/>
  <c r="H593" i="1"/>
  <c r="G590" i="1"/>
  <c r="H590" i="1"/>
  <c r="G589" i="1"/>
  <c r="H589" i="1"/>
  <c r="G587" i="1"/>
  <c r="H587" i="1"/>
  <c r="G586" i="1"/>
  <c r="H586" i="1"/>
  <c r="H584" i="1"/>
  <c r="G584" i="1"/>
  <c r="H582" i="1"/>
  <c r="G582" i="1"/>
  <c r="H581" i="1"/>
  <c r="G581" i="1"/>
  <c r="G580" i="1"/>
  <c r="H580" i="1"/>
  <c r="H576" i="1"/>
  <c r="G576" i="1"/>
  <c r="H574" i="1"/>
  <c r="G574" i="1"/>
  <c r="G573" i="1"/>
  <c r="H573" i="1"/>
  <c r="G571" i="1"/>
  <c r="H571" i="1"/>
  <c r="H570" i="1"/>
  <c r="G570" i="1"/>
  <c r="G568" i="1"/>
  <c r="H568" i="1"/>
  <c r="H567" i="1"/>
  <c r="G567" i="1"/>
  <c r="G564" i="1"/>
  <c r="H564" i="1"/>
  <c r="H563" i="1"/>
  <c r="G563" i="1"/>
  <c r="H562" i="1"/>
  <c r="G562" i="1"/>
  <c r="G561" i="1"/>
  <c r="H561" i="1"/>
  <c r="G560" i="1"/>
  <c r="H560" i="1"/>
  <c r="H559" i="1"/>
  <c r="G559" i="1"/>
  <c r="H558" i="1"/>
  <c r="G558" i="1"/>
  <c r="G557" i="1"/>
  <c r="H557" i="1"/>
  <c r="G555" i="1"/>
  <c r="H555" i="1"/>
  <c r="H554" i="1"/>
  <c r="G554" i="1"/>
  <c r="H553" i="1"/>
  <c r="G553" i="1"/>
  <c r="H552" i="1"/>
  <c r="G552" i="1"/>
  <c r="H550" i="1"/>
  <c r="G550" i="1"/>
  <c r="G549" i="1"/>
  <c r="H549" i="1"/>
  <c r="H548" i="1"/>
  <c r="G548" i="1"/>
  <c r="G547" i="1"/>
  <c r="H547" i="1"/>
  <c r="H546" i="1"/>
  <c r="G546" i="1"/>
  <c r="G545" i="1"/>
  <c r="H545" i="1"/>
  <c r="G543" i="1"/>
  <c r="H543" i="1"/>
  <c r="G542" i="1"/>
  <c r="H542" i="1"/>
  <c r="G541" i="1"/>
  <c r="H541" i="1"/>
  <c r="G540" i="1"/>
  <c r="H540" i="1"/>
  <c r="H538" i="1"/>
  <c r="G538" i="1"/>
  <c r="G537" i="1"/>
  <c r="H537" i="1"/>
  <c r="G535" i="1"/>
  <c r="H535" i="1"/>
  <c r="H534" i="1"/>
  <c r="G534" i="1"/>
  <c r="G533" i="1"/>
  <c r="H533" i="1"/>
  <c r="G532" i="1"/>
  <c r="H532" i="1"/>
  <c r="H528" i="1"/>
  <c r="G528" i="1"/>
  <c r="H527" i="1"/>
  <c r="G527" i="1"/>
  <c r="G525" i="1"/>
  <c r="H525" i="1"/>
  <c r="G524" i="1"/>
  <c r="H524" i="1"/>
  <c r="G522" i="1"/>
  <c r="H522" i="1"/>
  <c r="G521" i="1"/>
  <c r="H521" i="1"/>
  <c r="H519" i="1"/>
  <c r="G519" i="1"/>
  <c r="G518" i="1"/>
  <c r="H518" i="1"/>
  <c r="H515" i="1"/>
  <c r="G515" i="1"/>
  <c r="G514" i="1"/>
  <c r="H514" i="1"/>
  <c r="H513" i="1"/>
  <c r="G513" i="1"/>
  <c r="G512" i="1"/>
  <c r="H512" i="1"/>
  <c r="G511" i="1"/>
  <c r="H511" i="1"/>
  <c r="H510" i="1"/>
  <c r="G510" i="1"/>
  <c r="H509" i="1"/>
  <c r="G509" i="1"/>
  <c r="H507" i="1"/>
  <c r="G507" i="1"/>
  <c r="H506" i="1"/>
  <c r="G506" i="1"/>
  <c r="H505" i="1"/>
  <c r="G505" i="1"/>
  <c r="G504" i="1"/>
  <c r="H504" i="1"/>
  <c r="H502" i="1"/>
  <c r="G502" i="1"/>
  <c r="G501" i="1"/>
  <c r="H501" i="1"/>
  <c r="H500" i="1"/>
  <c r="G500" i="1"/>
  <c r="H499" i="1"/>
  <c r="G499" i="1"/>
  <c r="H498" i="1"/>
  <c r="G498" i="1"/>
  <c r="H497" i="1"/>
  <c r="G497" i="1"/>
  <c r="G495" i="1"/>
  <c r="H495" i="1"/>
  <c r="G494" i="1"/>
  <c r="H494" i="1"/>
  <c r="H493" i="1"/>
  <c r="G493" i="1"/>
  <c r="G492" i="1"/>
  <c r="H492" i="1"/>
  <c r="H490" i="1"/>
  <c r="G490" i="1"/>
  <c r="G489" i="1"/>
  <c r="H489" i="1"/>
  <c r="G488" i="1"/>
  <c r="H488" i="1"/>
  <c r="G487" i="1"/>
  <c r="H487" i="1"/>
  <c r="G484" i="1"/>
  <c r="H484" i="1"/>
  <c r="G483" i="1"/>
  <c r="H483" i="1"/>
  <c r="H481" i="1"/>
  <c r="G481" i="1"/>
  <c r="H480" i="1"/>
  <c r="G480" i="1"/>
  <c r="H478" i="1"/>
  <c r="G478" i="1"/>
  <c r="H477" i="1"/>
  <c r="G477" i="1"/>
  <c r="H476" i="1"/>
  <c r="G476" i="1"/>
  <c r="G475" i="1"/>
  <c r="H475" i="1"/>
  <c r="H472" i="1"/>
  <c r="G472" i="1"/>
  <c r="H471" i="1"/>
  <c r="G471" i="1"/>
  <c r="H469" i="1"/>
  <c r="G469" i="1"/>
  <c r="H468" i="1"/>
  <c r="G468" i="1"/>
  <c r="H466" i="1"/>
  <c r="G466" i="1"/>
  <c r="H465" i="1"/>
  <c r="G465" i="1"/>
  <c r="H463" i="1"/>
  <c r="G463" i="1"/>
  <c r="G462" i="1"/>
  <c r="H462" i="1"/>
  <c r="H459" i="1"/>
  <c r="G459" i="1"/>
  <c r="H458" i="1"/>
  <c r="G458" i="1"/>
  <c r="H457" i="1"/>
  <c r="G457" i="1"/>
  <c r="H456" i="1"/>
  <c r="G456" i="1"/>
  <c r="H455" i="1"/>
  <c r="G455" i="1"/>
  <c r="H454" i="1"/>
  <c r="G454" i="1"/>
  <c r="G453" i="1"/>
  <c r="H453" i="1"/>
  <c r="G452" i="1"/>
  <c r="H452" i="1"/>
  <c r="H450" i="1"/>
  <c r="G450" i="1"/>
  <c r="H449" i="1"/>
  <c r="G449" i="1"/>
  <c r="H448" i="1"/>
  <c r="G448" i="1"/>
  <c r="H447" i="1"/>
  <c r="G447" i="1"/>
  <c r="H445" i="1"/>
  <c r="G445" i="1"/>
  <c r="G444" i="1"/>
  <c r="H444" i="1"/>
  <c r="G443" i="1"/>
  <c r="H443" i="1"/>
  <c r="H442" i="1"/>
  <c r="G442" i="1"/>
  <c r="H441" i="1"/>
  <c r="G441" i="1"/>
  <c r="H440" i="1"/>
  <c r="G440" i="1"/>
  <c r="H438" i="1"/>
  <c r="G438" i="1"/>
  <c r="H437" i="1"/>
  <c r="G437" i="1"/>
  <c r="G436" i="1"/>
  <c r="H436" i="1"/>
  <c r="G435" i="1"/>
  <c r="H435" i="1"/>
  <c r="H433" i="1"/>
  <c r="G433" i="1"/>
  <c r="G432" i="1"/>
  <c r="H432" i="1"/>
  <c r="G430" i="1"/>
  <c r="H430" i="1"/>
  <c r="G429" i="1"/>
  <c r="H429" i="1"/>
  <c r="G428" i="1"/>
  <c r="H428" i="1"/>
  <c r="H427" i="1"/>
  <c r="G427" i="1"/>
  <c r="G416" i="1"/>
  <c r="H416" i="1"/>
  <c r="H415" i="1"/>
  <c r="G415" i="1"/>
  <c r="G414" i="1"/>
  <c r="H414" i="1"/>
  <c r="G411" i="1"/>
  <c r="H411" i="1"/>
  <c r="H410" i="1"/>
  <c r="G410" i="1"/>
  <c r="G409" i="1"/>
  <c r="H409" i="1"/>
  <c r="G408" i="1"/>
  <c r="H408" i="1"/>
  <c r="H406" i="1"/>
  <c r="G406" i="1"/>
  <c r="G404" i="1"/>
  <c r="H404" i="1"/>
  <c r="H403" i="1"/>
  <c r="G403" i="1"/>
  <c r="H400" i="1"/>
  <c r="G400" i="1"/>
  <c r="G399" i="1"/>
  <c r="H399" i="1"/>
  <c r="G398" i="1"/>
  <c r="H398" i="1"/>
  <c r="H397" i="1"/>
  <c r="G397" i="1"/>
  <c r="H395" i="1"/>
  <c r="G395" i="1"/>
  <c r="G394" i="1"/>
  <c r="H394" i="1"/>
  <c r="H392" i="1"/>
  <c r="G392" i="1"/>
  <c r="G391" i="1"/>
  <c r="H391" i="1"/>
  <c r="G390" i="1"/>
  <c r="H390" i="1"/>
  <c r="H389" i="1"/>
  <c r="G389" i="1"/>
  <c r="H387" i="1"/>
  <c r="G387" i="1"/>
  <c r="H386" i="1"/>
  <c r="G386" i="1"/>
  <c r="G385" i="1"/>
  <c r="H385" i="1"/>
  <c r="H384" i="1"/>
  <c r="G384" i="1"/>
  <c r="G382" i="1"/>
  <c r="H382" i="1"/>
  <c r="H381" i="1"/>
  <c r="G381" i="1"/>
  <c r="H380" i="1"/>
  <c r="G380" i="1"/>
  <c r="H379" i="1"/>
  <c r="G379" i="1"/>
  <c r="G378" i="1"/>
  <c r="H378" i="1"/>
  <c r="G377" i="1"/>
  <c r="H377" i="1"/>
  <c r="G376" i="1"/>
  <c r="H376" i="1"/>
  <c r="H375" i="1"/>
  <c r="G375" i="1"/>
  <c r="H373" i="1"/>
  <c r="G373" i="1"/>
  <c r="G372" i="1"/>
  <c r="H372" i="1"/>
  <c r="G371" i="1"/>
  <c r="H371" i="1"/>
  <c r="G370" i="1"/>
  <c r="H370" i="1"/>
  <c r="G367" i="1"/>
  <c r="H367" i="1"/>
  <c r="H366" i="1"/>
  <c r="G366" i="1"/>
  <c r="G365" i="1"/>
  <c r="H365" i="1"/>
  <c r="H364" i="1"/>
  <c r="G364" i="1"/>
  <c r="G363" i="1"/>
  <c r="H363" i="1"/>
  <c r="G362" i="1"/>
  <c r="H362" i="1"/>
  <c r="H360" i="1"/>
  <c r="G360" i="1"/>
  <c r="H359" i="1"/>
  <c r="G359" i="1"/>
  <c r="G358" i="1"/>
  <c r="H358" i="1"/>
  <c r="G354" i="1"/>
  <c r="H354" i="1"/>
  <c r="G352" i="1"/>
  <c r="H352" i="1"/>
  <c r="G351" i="1"/>
  <c r="H351" i="1"/>
  <c r="H348" i="1"/>
  <c r="G348" i="1"/>
  <c r="H347" i="1"/>
  <c r="G347" i="1"/>
  <c r="H346" i="1"/>
  <c r="G346" i="1"/>
  <c r="H345" i="1"/>
  <c r="G345" i="1"/>
  <c r="G343" i="1"/>
  <c r="H343" i="1"/>
  <c r="H342" i="1"/>
  <c r="G342" i="1"/>
  <c r="G340" i="1"/>
  <c r="H340" i="1"/>
  <c r="H339" i="1"/>
  <c r="G339" i="1"/>
  <c r="H338" i="1"/>
  <c r="G338" i="1"/>
  <c r="G337" i="1"/>
  <c r="H337" i="1"/>
  <c r="H335" i="1"/>
  <c r="G335" i="1"/>
  <c r="G334" i="1"/>
  <c r="H334" i="1"/>
  <c r="H333" i="1"/>
  <c r="G333" i="1"/>
  <c r="H332" i="1"/>
  <c r="G332" i="1"/>
  <c r="H330" i="1"/>
  <c r="G330" i="1"/>
  <c r="H329" i="1"/>
  <c r="G329" i="1"/>
  <c r="G328" i="1"/>
  <c r="H328" i="1"/>
  <c r="G327" i="1"/>
  <c r="H327" i="1"/>
  <c r="H326" i="1"/>
  <c r="G326" i="1"/>
  <c r="G325" i="1"/>
  <c r="H325" i="1"/>
  <c r="G324" i="1"/>
  <c r="H324" i="1"/>
  <c r="G323" i="1"/>
  <c r="H323" i="1"/>
  <c r="G321" i="1"/>
  <c r="H321" i="1"/>
  <c r="H320" i="1"/>
  <c r="G320" i="1"/>
  <c r="H319" i="1"/>
  <c r="G319" i="1"/>
  <c r="G318" i="1"/>
  <c r="H318" i="1"/>
  <c r="G315" i="1"/>
  <c r="H315" i="1"/>
  <c r="H314" i="1"/>
  <c r="G314" i="1"/>
  <c r="H313" i="1"/>
  <c r="G313" i="1"/>
  <c r="H312" i="1"/>
  <c r="G312" i="1"/>
  <c r="G311" i="1"/>
  <c r="H311" i="1"/>
  <c r="H310" i="1"/>
  <c r="G310" i="1"/>
  <c r="G308" i="1"/>
  <c r="H308" i="1"/>
  <c r="G307" i="1"/>
  <c r="H307" i="1"/>
  <c r="H306" i="1"/>
  <c r="G306" i="1"/>
  <c r="G302" i="1"/>
  <c r="H302" i="1"/>
  <c r="H301" i="1"/>
  <c r="G301" i="1"/>
  <c r="H300" i="1"/>
  <c r="G300" i="1"/>
  <c r="G299" i="1"/>
  <c r="H299" i="1"/>
  <c r="G298" i="1"/>
  <c r="H298" i="1"/>
  <c r="G292" i="1"/>
  <c r="H292" i="1"/>
  <c r="G291" i="1"/>
  <c r="H291" i="1"/>
  <c r="H290" i="1"/>
  <c r="G290" i="1"/>
  <c r="G289" i="1"/>
  <c r="H289" i="1"/>
  <c r="H288" i="1"/>
  <c r="G288" i="1"/>
  <c r="G287" i="1"/>
  <c r="H287" i="1"/>
  <c r="H286" i="1"/>
  <c r="G286" i="1"/>
  <c r="H284" i="1"/>
  <c r="G284" i="1"/>
  <c r="H283" i="1"/>
  <c r="G283" i="1"/>
  <c r="H282" i="1"/>
  <c r="G282" i="1"/>
  <c r="H281" i="1"/>
  <c r="G281" i="1"/>
  <c r="G280" i="1"/>
  <c r="H280" i="1"/>
  <c r="H278" i="1"/>
  <c r="G278" i="1"/>
  <c r="G277" i="1"/>
  <c r="H277" i="1"/>
  <c r="G276" i="1"/>
  <c r="H276" i="1"/>
  <c r="G275" i="1"/>
  <c r="H275" i="1"/>
  <c r="G273" i="1"/>
  <c r="H273" i="1"/>
  <c r="H272" i="1"/>
  <c r="G272" i="1"/>
  <c r="H271" i="1"/>
  <c r="G271" i="1"/>
  <c r="H268" i="1"/>
  <c r="G268" i="1"/>
  <c r="H267" i="1"/>
  <c r="G267" i="1"/>
  <c r="H266" i="1"/>
  <c r="G266" i="1"/>
  <c r="G264" i="1"/>
  <c r="H264" i="1"/>
  <c r="G263" i="1"/>
  <c r="H263" i="1"/>
  <c r="G262" i="1"/>
  <c r="H262" i="1"/>
  <c r="H261" i="1"/>
  <c r="G261" i="1"/>
  <c r="G260" i="1"/>
  <c r="H260" i="1"/>
  <c r="G257" i="1"/>
  <c r="H257" i="1"/>
  <c r="G256" i="1"/>
  <c r="H256" i="1"/>
  <c r="H255" i="1"/>
  <c r="G255" i="1"/>
  <c r="H254" i="1"/>
  <c r="G254" i="1"/>
  <c r="H252" i="1"/>
  <c r="G252" i="1"/>
  <c r="H251" i="1"/>
  <c r="G251" i="1"/>
  <c r="H249" i="1"/>
  <c r="G249" i="1"/>
  <c r="H248" i="1"/>
  <c r="G248" i="1"/>
  <c r="G247" i="1"/>
  <c r="H247" i="1"/>
  <c r="G245" i="1"/>
  <c r="H245" i="1"/>
  <c r="G244" i="1"/>
  <c r="H244" i="1"/>
  <c r="H243" i="1"/>
  <c r="G243" i="1"/>
  <c r="H241" i="1"/>
  <c r="G241" i="1"/>
  <c r="H240" i="1"/>
  <c r="G240" i="1"/>
  <c r="H239" i="1"/>
  <c r="G239" i="1"/>
  <c r="H237" i="1"/>
  <c r="G237" i="1"/>
  <c r="G236" i="1"/>
  <c r="H236" i="1"/>
  <c r="H235" i="1"/>
  <c r="G235" i="1"/>
  <c r="G234" i="1"/>
  <c r="H234" i="1"/>
  <c r="H232" i="1"/>
  <c r="G232" i="1"/>
  <c r="G231" i="1"/>
  <c r="H231" i="1"/>
  <c r="G229" i="1"/>
  <c r="H229" i="1"/>
  <c r="H228" i="1"/>
  <c r="G228" i="1"/>
  <c r="G225" i="1"/>
  <c r="H225" i="1"/>
  <c r="H224" i="1"/>
  <c r="G224" i="1"/>
  <c r="G223" i="1"/>
  <c r="H223" i="1"/>
  <c r="H222" i="1"/>
  <c r="G222" i="1"/>
  <c r="H220" i="1"/>
  <c r="G220" i="1"/>
  <c r="G219" i="1"/>
  <c r="H219" i="1"/>
  <c r="G216" i="1"/>
  <c r="H216" i="1"/>
  <c r="H215" i="1"/>
  <c r="G215" i="1"/>
  <c r="H214" i="1"/>
  <c r="G214" i="1"/>
  <c r="H213" i="1"/>
  <c r="G213" i="1"/>
  <c r="H211" i="1"/>
  <c r="G211" i="1"/>
  <c r="G210" i="1"/>
  <c r="H210" i="1"/>
  <c r="H209" i="1"/>
  <c r="G209" i="1"/>
  <c r="G208" i="1"/>
  <c r="H208" i="1"/>
  <c r="H207" i="1"/>
  <c r="G207" i="1"/>
  <c r="H206" i="1"/>
  <c r="G206" i="1"/>
  <c r="H205" i="1"/>
  <c r="G205" i="1"/>
  <c r="G203" i="1"/>
  <c r="H203" i="1"/>
  <c r="G202" i="1"/>
  <c r="H202" i="1"/>
  <c r="G201" i="1"/>
  <c r="H201" i="1"/>
  <c r="G200" i="1"/>
  <c r="H200" i="1"/>
  <c r="G197" i="1"/>
  <c r="H197" i="1"/>
  <c r="G196" i="1"/>
  <c r="H196" i="1"/>
  <c r="G195" i="1"/>
  <c r="H195" i="1"/>
  <c r="G194" i="1"/>
  <c r="H194" i="1"/>
  <c r="G193" i="1"/>
  <c r="H193" i="1"/>
  <c r="G192" i="1"/>
  <c r="H192" i="1"/>
  <c r="G191" i="1"/>
  <c r="H191" i="1"/>
  <c r="G189" i="1"/>
  <c r="H189" i="1"/>
  <c r="G188" i="1"/>
  <c r="H188" i="1"/>
  <c r="G187" i="1"/>
  <c r="H187" i="1"/>
  <c r="G186" i="1"/>
  <c r="H186" i="1"/>
  <c r="G184" i="1"/>
  <c r="H184" i="1"/>
  <c r="G183" i="1"/>
  <c r="H183" i="1"/>
  <c r="G182" i="1"/>
  <c r="H182" i="1"/>
  <c r="G181" i="1"/>
  <c r="H181" i="1"/>
  <c r="H180" i="1"/>
  <c r="G180" i="1"/>
  <c r="H179" i="1"/>
  <c r="G179" i="1"/>
  <c r="G178" i="1"/>
  <c r="H178" i="1"/>
  <c r="G177" i="1"/>
  <c r="H177" i="1"/>
  <c r="G176" i="1"/>
  <c r="H176" i="1"/>
  <c r="G175" i="1"/>
  <c r="H175" i="1"/>
  <c r="H173" i="1"/>
  <c r="G173" i="1"/>
  <c r="H172" i="1"/>
  <c r="G172" i="1"/>
  <c r="G171" i="1"/>
  <c r="H171" i="1"/>
  <c r="G170" i="1"/>
  <c r="H170" i="1"/>
  <c r="H169" i="1"/>
  <c r="G169" i="1"/>
  <c r="H168" i="1"/>
  <c r="G168" i="1"/>
  <c r="H167" i="1"/>
  <c r="G167" i="1"/>
  <c r="G165" i="1"/>
  <c r="H165" i="1"/>
  <c r="G164" i="1"/>
  <c r="H164" i="1"/>
  <c r="H163" i="1"/>
  <c r="G163" i="1"/>
  <c r="H162" i="1"/>
  <c r="G162" i="1"/>
  <c r="H159" i="1"/>
  <c r="G159" i="1"/>
  <c r="H158" i="1"/>
  <c r="G158" i="1"/>
  <c r="G157" i="1"/>
  <c r="H157" i="1"/>
  <c r="H155" i="1"/>
  <c r="G155" i="1"/>
  <c r="H154" i="1"/>
  <c r="G154" i="1"/>
  <c r="G153" i="1"/>
  <c r="H153" i="1"/>
  <c r="G152" i="1"/>
  <c r="H152" i="1"/>
  <c r="G151" i="1"/>
  <c r="H151" i="1"/>
  <c r="H147" i="1"/>
  <c r="G147" i="1"/>
  <c r="G146" i="1"/>
  <c r="H146" i="1"/>
  <c r="G145" i="1"/>
  <c r="H145" i="1"/>
  <c r="H144" i="1"/>
  <c r="G144" i="1"/>
  <c r="G143" i="1"/>
  <c r="H143" i="1"/>
  <c r="G142" i="1"/>
  <c r="H142" i="1"/>
  <c r="H141" i="1"/>
  <c r="G141" i="1"/>
  <c r="H140" i="1"/>
  <c r="G140" i="1"/>
  <c r="G139" i="1"/>
  <c r="H139" i="1"/>
  <c r="H138" i="1"/>
  <c r="G138" i="1"/>
  <c r="H135" i="1"/>
  <c r="G135" i="1"/>
  <c r="G134" i="1"/>
  <c r="H134" i="1"/>
  <c r="G133" i="1"/>
  <c r="H133" i="1"/>
  <c r="G132" i="1"/>
  <c r="H132" i="1"/>
  <c r="G129" i="1"/>
  <c r="H129" i="1"/>
  <c r="H128" i="1"/>
  <c r="G128" i="1"/>
  <c r="G127" i="1"/>
  <c r="H127" i="1"/>
  <c r="G126" i="1"/>
  <c r="H126" i="1"/>
  <c r="H124" i="1"/>
  <c r="G124" i="1"/>
  <c r="G123" i="1"/>
  <c r="H123" i="1"/>
  <c r="H120" i="1"/>
  <c r="G120" i="1"/>
  <c r="H119" i="1"/>
  <c r="G119" i="1"/>
  <c r="H118" i="1"/>
  <c r="G118" i="1"/>
  <c r="H117" i="1"/>
  <c r="G117" i="1"/>
  <c r="G115" i="1"/>
  <c r="H115" i="1"/>
  <c r="G114" i="1"/>
  <c r="H114" i="1"/>
  <c r="G113" i="1"/>
  <c r="H113" i="1"/>
  <c r="H112" i="1"/>
  <c r="G112" i="1"/>
  <c r="G111" i="1"/>
  <c r="H111" i="1"/>
  <c r="H110" i="1"/>
  <c r="G110" i="1"/>
  <c r="H109" i="1"/>
  <c r="G109" i="1"/>
  <c r="H107" i="1"/>
  <c r="G107" i="1"/>
  <c r="G106" i="1"/>
  <c r="H106" i="1"/>
  <c r="H105" i="1"/>
  <c r="G105" i="1"/>
  <c r="G104" i="1"/>
  <c r="H104" i="1"/>
  <c r="H101" i="1"/>
  <c r="G101" i="1"/>
  <c r="H100" i="1"/>
  <c r="G100" i="1"/>
  <c r="G99" i="1"/>
  <c r="H99" i="1"/>
  <c r="H98" i="1"/>
  <c r="G98" i="1"/>
  <c r="H97" i="1"/>
  <c r="G97" i="1"/>
  <c r="G95" i="1"/>
  <c r="H95" i="1"/>
  <c r="G93" i="1"/>
  <c r="H93" i="1"/>
  <c r="H92" i="1"/>
  <c r="G92" i="1"/>
  <c r="G91" i="1"/>
  <c r="H91" i="1"/>
  <c r="H90" i="1"/>
  <c r="G90" i="1"/>
  <c r="G89" i="1"/>
  <c r="H89" i="1"/>
  <c r="G88" i="1"/>
  <c r="H88" i="1"/>
  <c r="G86" i="1"/>
  <c r="H86" i="1"/>
  <c r="G85" i="1"/>
  <c r="H85" i="1"/>
  <c r="G84" i="1"/>
  <c r="H84" i="1"/>
  <c r="H83" i="1"/>
  <c r="G83" i="1"/>
  <c r="G82" i="1"/>
  <c r="H82" i="1"/>
  <c r="G81" i="1"/>
  <c r="H81" i="1"/>
  <c r="G80" i="1"/>
  <c r="H80" i="1"/>
  <c r="H77" i="1"/>
  <c r="G77" i="1"/>
  <c r="H76" i="1"/>
  <c r="G76" i="1"/>
  <c r="H75" i="1"/>
  <c r="G75" i="1"/>
  <c r="G74" i="1"/>
  <c r="H74" i="1"/>
  <c r="G72" i="1"/>
  <c r="H72" i="1"/>
  <c r="G71" i="1"/>
  <c r="H71" i="1"/>
  <c r="H69" i="1"/>
  <c r="G69" i="1"/>
  <c r="G68" i="1"/>
  <c r="H68" i="1"/>
  <c r="H66" i="1"/>
  <c r="G66" i="1"/>
  <c r="G65" i="1"/>
  <c r="H65" i="1"/>
  <c r="G63" i="1"/>
  <c r="H63" i="1"/>
  <c r="G62" i="1"/>
  <c r="H62" i="1"/>
  <c r="H61" i="1"/>
  <c r="G61" i="1"/>
  <c r="G59" i="1"/>
  <c r="H59" i="1"/>
  <c r="H58" i="1"/>
  <c r="G58" i="1"/>
  <c r="G56" i="1"/>
  <c r="H56" i="1"/>
  <c r="G55" i="1"/>
  <c r="H55" i="1"/>
  <c r="H53" i="1"/>
  <c r="G53" i="1"/>
  <c r="G52" i="1"/>
  <c r="H52" i="1"/>
  <c r="G51" i="1"/>
  <c r="H51" i="1"/>
  <c r="H50" i="1"/>
  <c r="G50" i="1"/>
  <c r="H48" i="1"/>
  <c r="G48" i="1"/>
  <c r="H47" i="1"/>
  <c r="G47" i="1"/>
  <c r="H44" i="1"/>
  <c r="G44" i="1"/>
  <c r="H43" i="1"/>
  <c r="G43" i="1"/>
  <c r="G42" i="1"/>
  <c r="H42" i="1"/>
  <c r="H41" i="1"/>
  <c r="G41" i="1"/>
  <c r="G38" i="1"/>
  <c r="H38" i="1"/>
  <c r="G37" i="1"/>
  <c r="H37" i="1"/>
  <c r="G36" i="1"/>
  <c r="H36" i="1"/>
  <c r="H34" i="1"/>
  <c r="G34" i="1"/>
  <c r="H33" i="1"/>
  <c r="G33" i="1"/>
  <c r="H31" i="1"/>
  <c r="G31" i="1"/>
  <c r="G30" i="1"/>
  <c r="H30" i="1"/>
  <c r="H29" i="1"/>
  <c r="G29" i="1"/>
  <c r="H28" i="1"/>
  <c r="G28" i="1"/>
  <c r="G27" i="1"/>
  <c r="H27" i="1"/>
  <c r="G26" i="1"/>
  <c r="H26" i="1"/>
  <c r="H24" i="1"/>
  <c r="G24" i="1"/>
  <c r="G23" i="1"/>
  <c r="H23" i="1"/>
  <c r="G22" i="1"/>
  <c r="H22" i="1"/>
  <c r="H21" i="1"/>
  <c r="G21" i="1"/>
  <c r="G20" i="1"/>
  <c r="H20" i="1"/>
  <c r="H18" i="1"/>
  <c r="G18" i="1"/>
  <c r="H17" i="1"/>
  <c r="G17" i="1"/>
  <c r="H15" i="1"/>
  <c r="G15" i="1"/>
  <c r="G14" i="1"/>
  <c r="H14" i="1"/>
  <c r="H12" i="1"/>
  <c r="G12" i="1"/>
  <c r="H11" i="1"/>
  <c r="G11" i="1"/>
  <c r="H10" i="1"/>
  <c r="G10" i="1"/>
  <c r="G9" i="1"/>
  <c r="H9" i="1"/>
  <c r="H8" i="1"/>
  <c r="G8" i="1"/>
  <c r="H7" i="1"/>
  <c r="G7" i="1"/>
  <c r="H6" i="1"/>
  <c r="G6" i="1"/>
  <c r="H5" i="1"/>
  <c r="G5" i="1"/>
  <c r="E344" i="9"/>
  <c r="I10" i="3" s="1"/>
  <c r="B345" i="9"/>
  <c r="G211" i="9"/>
  <c r="E211" i="9" s="1"/>
  <c r="B211" i="9" s="1"/>
  <c r="G210" i="9"/>
  <c r="E210" i="9" s="1"/>
  <c r="B210" i="9" s="1"/>
  <c r="L207" i="9"/>
  <c r="F207" i="9" s="1"/>
  <c r="G205" i="9"/>
  <c r="E205" i="9" s="1"/>
  <c r="B205" i="9" s="1"/>
  <c r="G204" i="9"/>
  <c r="E204" i="9" s="1"/>
  <c r="B204" i="9" s="1"/>
  <c r="G201" i="9"/>
  <c r="E201" i="9" s="1"/>
  <c r="B201" i="9" s="1"/>
  <c r="G221" i="9"/>
  <c r="E221" i="9" s="1"/>
  <c r="B221" i="9" s="1"/>
  <c r="G218" i="9"/>
  <c r="E218" i="9" s="1"/>
  <c r="B218" i="9" s="1"/>
  <c r="G215" i="9"/>
  <c r="E215" i="9" s="1"/>
  <c r="B215" i="9" s="1"/>
  <c r="G206" i="9"/>
  <c r="E206" i="9" s="1"/>
  <c r="B206" i="9" s="1"/>
  <c r="G203" i="9"/>
  <c r="E203" i="9" s="1"/>
  <c r="B203" i="9" s="1"/>
  <c r="G202" i="9"/>
  <c r="E202" i="9" s="1"/>
  <c r="B202" i="9" s="1"/>
  <c r="G199" i="9"/>
  <c r="E199" i="9" s="1"/>
  <c r="B199" i="9" s="1"/>
  <c r="G212" i="9"/>
  <c r="E212" i="9" s="1"/>
  <c r="B212" i="9" s="1"/>
  <c r="G184" i="9"/>
  <c r="E184" i="9" s="1"/>
  <c r="B184" i="9" s="1"/>
  <c r="G181" i="9"/>
  <c r="E181" i="9" s="1"/>
  <c r="B181" i="9" s="1"/>
  <c r="H179" i="9"/>
  <c r="G175" i="9"/>
  <c r="E175" i="9" s="1"/>
  <c r="B175" i="9" s="1"/>
  <c r="G300" i="9"/>
  <c r="E300" i="9" s="1"/>
  <c r="B300" i="9" s="1"/>
  <c r="G301" i="9"/>
  <c r="E301" i="9" s="1"/>
  <c r="B301" i="9" s="1"/>
  <c r="G302" i="9"/>
  <c r="E302" i="9" s="1"/>
  <c r="B302" i="9" s="1"/>
  <c r="G188" i="9"/>
  <c r="E188" i="9" s="1"/>
  <c r="B188" i="9" s="1"/>
  <c r="H309" i="9"/>
  <c r="G308" i="9"/>
  <c r="G198" i="9"/>
  <c r="E198" i="9" s="1"/>
  <c r="B198" i="9" s="1"/>
  <c r="G196" i="9"/>
  <c r="E196" i="9" s="1"/>
  <c r="B196" i="9" s="1"/>
  <c r="G194" i="9"/>
  <c r="E194" i="9" s="1"/>
  <c r="B194" i="9" s="1"/>
  <c r="G193" i="9"/>
  <c r="E193" i="9" s="1"/>
  <c r="B193" i="9" s="1"/>
  <c r="G192" i="9"/>
  <c r="E192" i="9" s="1"/>
  <c r="B192" i="9" s="1"/>
  <c r="G191" i="9"/>
  <c r="E191" i="9" s="1"/>
  <c r="B191" i="9" s="1"/>
  <c r="G187" i="9"/>
  <c r="E187" i="9" s="1"/>
  <c r="B187" i="9" s="1"/>
  <c r="G186" i="9"/>
  <c r="E186" i="9" s="1"/>
  <c r="B186" i="9" s="1"/>
  <c r="G185" i="9"/>
  <c r="E185" i="9" s="1"/>
  <c r="B185" i="9" s="1"/>
  <c r="G180" i="9"/>
  <c r="G179" i="9"/>
  <c r="E179" i="9" s="1"/>
  <c r="B179" i="9" s="1"/>
  <c r="G178" i="9"/>
  <c r="E178" i="9" s="1"/>
  <c r="B178" i="9" s="1"/>
  <c r="G174" i="9"/>
  <c r="E174" i="9" s="1"/>
  <c r="B174" i="9" s="1"/>
  <c r="I10" i="9"/>
  <c r="G200" i="9"/>
  <c r="E200" i="9" s="1"/>
  <c r="B200" i="9" s="1"/>
  <c r="G226" i="9"/>
  <c r="E226" i="9" s="1"/>
  <c r="B226" i="9" s="1"/>
  <c r="G224" i="9"/>
  <c r="E224" i="9" s="1"/>
  <c r="B224" i="9" s="1"/>
  <c r="G222" i="9"/>
  <c r="E222" i="9" s="1"/>
  <c r="B222" i="9" s="1"/>
  <c r="G219" i="9"/>
  <c r="E219" i="9" s="1"/>
  <c r="B219" i="9" s="1"/>
  <c r="G217" i="9"/>
  <c r="E217" i="9" s="1"/>
  <c r="B217" i="9" s="1"/>
  <c r="G216" i="9"/>
  <c r="E216" i="9" s="1"/>
  <c r="B216" i="9" s="1"/>
  <c r="G214" i="9"/>
  <c r="E214" i="9" s="1"/>
  <c r="B214" i="9" s="1"/>
  <c r="G213" i="9"/>
  <c r="E213" i="9" s="1"/>
  <c r="B213" i="9" s="1"/>
  <c r="M228" i="9"/>
  <c r="G208" i="9"/>
  <c r="E208" i="9" s="1"/>
  <c r="B208" i="9" s="1"/>
  <c r="G207" i="9"/>
  <c r="E207" i="9" s="1"/>
  <c r="B207" i="9" s="1"/>
  <c r="G195" i="9"/>
  <c r="E195" i="9" s="1"/>
  <c r="B195" i="9" s="1"/>
  <c r="G197" i="9"/>
  <c r="E197" i="9" s="1"/>
  <c r="B197" i="9" s="1"/>
  <c r="G209" i="9"/>
  <c r="E209" i="9" s="1"/>
  <c r="B209" i="9" s="1"/>
  <c r="G190" i="9"/>
  <c r="E190" i="9" s="1"/>
  <c r="B190" i="9" s="1"/>
  <c r="G176" i="9"/>
  <c r="E176" i="9" s="1"/>
  <c r="B176" i="9" s="1"/>
  <c r="H308" i="9"/>
  <c r="G309" i="9"/>
  <c r="E309" i="9" s="1"/>
  <c r="B309" i="9" s="1"/>
  <c r="G177" i="9"/>
  <c r="E177" i="9" s="1"/>
  <c r="B177" i="9" s="1"/>
  <c r="G189" i="9"/>
  <c r="E189" i="9" s="1"/>
  <c r="B189" i="9" s="1"/>
  <c r="H180" i="9"/>
  <c r="G182" i="9"/>
  <c r="E182" i="9" s="1"/>
  <c r="B182" i="9" s="1"/>
  <c r="G183" i="9"/>
  <c r="E183" i="9" s="1"/>
  <c r="B183" i="9" s="1"/>
  <c r="G227" i="9"/>
  <c r="E227" i="9" s="1"/>
  <c r="B227" i="9" s="1"/>
  <c r="G225" i="9"/>
  <c r="E225" i="9" s="1"/>
  <c r="B225" i="9" s="1"/>
  <c r="G223" i="9"/>
  <c r="E223" i="9" s="1"/>
  <c r="B223" i="9" s="1"/>
  <c r="L228" i="9"/>
  <c r="G220" i="9"/>
  <c r="E220" i="9" s="1"/>
  <c r="B220" i="9" s="1"/>
  <c r="H19" i="9"/>
  <c r="E19" i="9" s="1"/>
  <c r="B19" i="9" s="1"/>
  <c r="B254" i="9"/>
  <c r="F228" i="9" l="1"/>
  <c r="B228" i="9" s="1"/>
  <c r="E535" i="4"/>
  <c r="D529" i="1" s="1"/>
  <c r="D530" i="1"/>
  <c r="D535" i="4"/>
  <c r="C530" i="1"/>
  <c r="F536" i="4"/>
  <c r="G342" i="9"/>
  <c r="E342" i="9" s="1"/>
  <c r="C1620" i="1"/>
  <c r="G343" i="9"/>
  <c r="E343" i="9" s="1"/>
  <c r="B343" i="9" s="1"/>
  <c r="I39" i="3"/>
  <c r="K1480" i="9"/>
  <c r="H1601" i="1"/>
  <c r="G1601" i="1"/>
  <c r="E360" i="4"/>
  <c r="D368" i="1"/>
  <c r="D198" i="1"/>
  <c r="F202" i="4"/>
  <c r="G174" i="1"/>
  <c r="H174" i="1"/>
  <c r="E24" i="9"/>
  <c r="B24" i="9" s="1"/>
  <c r="E152" i="4"/>
  <c r="D149" i="1"/>
  <c r="G149" i="1" s="1"/>
  <c r="D45" i="1"/>
  <c r="F49" i="4"/>
  <c r="F141" i="6"/>
  <c r="G347" i="9"/>
  <c r="E347" i="9" s="1"/>
  <c r="H31" i="3"/>
  <c r="C1536" i="1"/>
  <c r="F176" i="5"/>
  <c r="H24" i="3"/>
  <c r="C1180" i="1"/>
  <c r="D175" i="5"/>
  <c r="D1093" i="1"/>
  <c r="E69" i="5"/>
  <c r="E6" i="5" s="1"/>
  <c r="I22" i="3"/>
  <c r="D1012" i="1"/>
  <c r="F7" i="5"/>
  <c r="H22" i="3"/>
  <c r="C1012" i="1"/>
  <c r="D6" i="5"/>
  <c r="G1068" i="1"/>
  <c r="H1068" i="1"/>
  <c r="G1057" i="1"/>
  <c r="H1057" i="1"/>
  <c r="G1050" i="1"/>
  <c r="H1050" i="1"/>
  <c r="G1046" i="1"/>
  <c r="H1046" i="1"/>
  <c r="G1040" i="1"/>
  <c r="H1040" i="1"/>
  <c r="G1034" i="1"/>
  <c r="H1034" i="1"/>
  <c r="G1024" i="1"/>
  <c r="H1024" i="1"/>
  <c r="G1018" i="1"/>
  <c r="H1018" i="1"/>
  <c r="G1017" i="1"/>
  <c r="H1017" i="1"/>
  <c r="G1013" i="1"/>
  <c r="H1013" i="1"/>
  <c r="G649" i="1"/>
  <c r="H649" i="1"/>
  <c r="G642" i="1"/>
  <c r="H642" i="1"/>
  <c r="G641" i="1"/>
  <c r="H641" i="1"/>
  <c r="G630" i="1"/>
  <c r="H630" i="1"/>
  <c r="G627" i="1"/>
  <c r="H627" i="1"/>
  <c r="G624" i="1"/>
  <c r="H624" i="1"/>
  <c r="G623" i="1"/>
  <c r="H623" i="1"/>
  <c r="G615" i="1"/>
  <c r="H615" i="1"/>
  <c r="G610" i="1"/>
  <c r="H610" i="1"/>
  <c r="G603" i="1"/>
  <c r="H603" i="1"/>
  <c r="G601" i="1"/>
  <c r="H601" i="1"/>
  <c r="G597" i="1"/>
  <c r="H597" i="1"/>
  <c r="G592" i="1"/>
  <c r="H592" i="1"/>
  <c r="H591" i="1"/>
  <c r="G591" i="1"/>
  <c r="G588" i="1"/>
  <c r="H588" i="1"/>
  <c r="G585" i="1"/>
  <c r="H585" i="1"/>
  <c r="G583" i="1"/>
  <c r="H583" i="1"/>
  <c r="H579" i="1"/>
  <c r="G579" i="1"/>
  <c r="G578" i="1"/>
  <c r="H578" i="1"/>
  <c r="G575" i="1"/>
  <c r="H575" i="1"/>
  <c r="G572" i="1"/>
  <c r="H572" i="1"/>
  <c r="G569" i="1"/>
  <c r="H569" i="1"/>
  <c r="G566" i="1"/>
  <c r="H566" i="1"/>
  <c r="G565" i="1"/>
  <c r="H565" i="1"/>
  <c r="G556" i="1"/>
  <c r="H556" i="1"/>
  <c r="G551" i="1"/>
  <c r="H551" i="1"/>
  <c r="G544" i="1"/>
  <c r="H544" i="1"/>
  <c r="G539" i="1"/>
  <c r="H539" i="1"/>
  <c r="G536" i="1"/>
  <c r="H536" i="1"/>
  <c r="G530" i="1"/>
  <c r="H530" i="1"/>
  <c r="G526" i="1"/>
  <c r="H526" i="1"/>
  <c r="G523" i="1"/>
  <c r="H523" i="1"/>
  <c r="G520" i="1"/>
  <c r="H520" i="1"/>
  <c r="E430" i="4"/>
  <c r="D516" i="1"/>
  <c r="G517" i="1"/>
  <c r="H517" i="1"/>
  <c r="F430" i="4"/>
  <c r="D639" i="4"/>
  <c r="C424"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3" i="1"/>
  <c r="H423" i="1"/>
  <c r="G422" i="1"/>
  <c r="H422" i="1"/>
  <c r="G421" i="1"/>
  <c r="H421" i="1"/>
  <c r="G407" i="1"/>
  <c r="H407" i="1"/>
  <c r="G405" i="1"/>
  <c r="H405" i="1"/>
  <c r="G402" i="1"/>
  <c r="H402" i="1"/>
  <c r="G401" i="1"/>
  <c r="H401" i="1"/>
  <c r="G396" i="1"/>
  <c r="H396" i="1"/>
  <c r="G393" i="1"/>
  <c r="H393" i="1"/>
  <c r="G388" i="1"/>
  <c r="H388" i="1"/>
  <c r="G383" i="1"/>
  <c r="H383" i="1"/>
  <c r="G374" i="1"/>
  <c r="H374" i="1"/>
  <c r="G369" i="1"/>
  <c r="H369"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H233" i="1"/>
  <c r="G233" i="1"/>
  <c r="G230" i="1"/>
  <c r="H230" i="1"/>
  <c r="G227" i="1"/>
  <c r="H227" i="1"/>
  <c r="G226" i="1"/>
  <c r="H226" i="1"/>
  <c r="G221" i="1"/>
  <c r="H221" i="1"/>
  <c r="G218" i="1"/>
  <c r="H218" i="1"/>
  <c r="G217" i="1"/>
  <c r="H217" i="1"/>
  <c r="H212" i="1"/>
  <c r="G212" i="1"/>
  <c r="H204" i="1"/>
  <c r="G204" i="1"/>
  <c r="G199" i="1"/>
  <c r="H199" i="1"/>
  <c r="G198" i="1"/>
  <c r="H198" i="1"/>
  <c r="G190" i="1"/>
  <c r="H190" i="1"/>
  <c r="H185" i="1"/>
  <c r="G185" i="1"/>
  <c r="G166" i="1"/>
  <c r="H166" i="1"/>
  <c r="G161" i="1"/>
  <c r="H161" i="1"/>
  <c r="F164" i="4"/>
  <c r="D152" i="4"/>
  <c r="C160" i="1"/>
  <c r="G156" i="1"/>
  <c r="H156" i="1"/>
  <c r="G150" i="1"/>
  <c r="H150" i="1"/>
  <c r="H149" i="1"/>
  <c r="H137" i="1"/>
  <c r="G137" i="1"/>
  <c r="H136" i="1"/>
  <c r="G136" i="1"/>
  <c r="G131" i="1"/>
  <c r="H131" i="1"/>
  <c r="G130" i="1"/>
  <c r="H130" i="1"/>
  <c r="H125" i="1"/>
  <c r="G125" i="1"/>
  <c r="H122" i="1"/>
  <c r="G122" i="1"/>
  <c r="G121" i="1"/>
  <c r="H121" i="1"/>
  <c r="H116" i="1"/>
  <c r="G116" i="1"/>
  <c r="G108" i="1"/>
  <c r="H108" i="1"/>
  <c r="G103" i="1"/>
  <c r="H103" i="1"/>
  <c r="G102" i="1"/>
  <c r="H102" i="1"/>
  <c r="G94" i="1"/>
  <c r="H94" i="1"/>
  <c r="D78" i="1"/>
  <c r="E6" i="4"/>
  <c r="G87" i="1"/>
  <c r="H87" i="1"/>
  <c r="F82" i="4"/>
  <c r="C78" i="1"/>
  <c r="D6" i="4"/>
  <c r="H79" i="1"/>
  <c r="G79" i="1"/>
  <c r="G73" i="1"/>
  <c r="H73" i="1"/>
  <c r="G70" i="1"/>
  <c r="H70" i="1"/>
  <c r="G67" i="1"/>
  <c r="H67" i="1"/>
  <c r="G64" i="1"/>
  <c r="H64" i="1"/>
  <c r="G60" i="1"/>
  <c r="H60" i="1"/>
  <c r="G57" i="1"/>
  <c r="H57" i="1"/>
  <c r="H54" i="1"/>
  <c r="G54" i="1"/>
  <c r="H49" i="1"/>
  <c r="G49" i="1"/>
  <c r="G46" i="1"/>
  <c r="H46" i="1"/>
  <c r="H40" i="1"/>
  <c r="G40" i="1"/>
  <c r="G39" i="1"/>
  <c r="H39" i="1"/>
  <c r="G35" i="1"/>
  <c r="H35" i="1"/>
  <c r="H32" i="1"/>
  <c r="G32" i="1"/>
  <c r="G25" i="1"/>
  <c r="H25" i="1"/>
  <c r="G19" i="1"/>
  <c r="H19" i="1"/>
  <c r="G13" i="1"/>
  <c r="H13" i="1"/>
  <c r="H4" i="1"/>
  <c r="G4" i="1"/>
  <c r="G3" i="1"/>
  <c r="H3" i="1"/>
  <c r="I1580" i="1"/>
  <c r="I1579" i="1"/>
  <c r="I1578" i="1"/>
  <c r="I1577" i="1"/>
  <c r="I1572" i="1"/>
  <c r="I1568" i="1"/>
  <c r="I1567" i="1"/>
  <c r="I1566" i="1"/>
  <c r="I1564" i="1"/>
  <c r="I1559" i="1"/>
  <c r="I1557" i="1"/>
  <c r="I1552" i="1"/>
  <c r="I1549" i="1"/>
  <c r="I1547" i="1"/>
  <c r="I1542" i="1"/>
  <c r="I1541" i="1"/>
  <c r="E308" i="9"/>
  <c r="B308" i="9" s="1"/>
  <c r="E180" i="9"/>
  <c r="D640" i="4" l="1"/>
  <c r="F535" i="4"/>
  <c r="C529" i="1"/>
  <c r="G45" i="1"/>
  <c r="H45" i="1"/>
  <c r="B342" i="9"/>
  <c r="E341" i="9"/>
  <c r="H11" i="3"/>
  <c r="N3" i="9" s="1"/>
  <c r="G1620" i="1"/>
  <c r="H1620" i="1"/>
  <c r="G368" i="1"/>
  <c r="H368" i="1"/>
  <c r="D355" i="1"/>
  <c r="E417" i="4"/>
  <c r="D412" i="1" s="1"/>
  <c r="F360" i="4"/>
  <c r="E418" i="4"/>
  <c r="D148" i="1"/>
  <c r="E299" i="4"/>
  <c r="E300" i="4" s="1"/>
  <c r="D296" i="1" s="1"/>
  <c r="I18" i="3"/>
  <c r="E346" i="9"/>
  <c r="B347" i="9"/>
  <c r="H9" i="3"/>
  <c r="G1536" i="1"/>
  <c r="H1536" i="1"/>
  <c r="G1180" i="1"/>
  <c r="H1180" i="1"/>
  <c r="F175" i="5"/>
  <c r="C1179" i="1"/>
  <c r="H1093" i="1"/>
  <c r="G1093" i="1"/>
  <c r="I23" i="3"/>
  <c r="D1074" i="1"/>
  <c r="H299" i="9"/>
  <c r="D1011" i="1"/>
  <c r="G1012" i="1"/>
  <c r="H1012" i="1"/>
  <c r="F6" i="5"/>
  <c r="G306" i="9"/>
  <c r="E306" i="9" s="1"/>
  <c r="B306" i="9" s="1"/>
  <c r="G299" i="9"/>
  <c r="E299" i="9" s="1"/>
  <c r="C1011" i="1"/>
  <c r="E640" i="4"/>
  <c r="D634" i="1" s="1"/>
  <c r="E639" i="4"/>
  <c r="D633" i="1" s="1"/>
  <c r="D424" i="1"/>
  <c r="F639" i="4"/>
  <c r="C633" i="1"/>
  <c r="G424" i="1"/>
  <c r="H424" i="1"/>
  <c r="C148" i="1"/>
  <c r="H18" i="3"/>
  <c r="D299" i="4"/>
  <c r="F152" i="4"/>
  <c r="G160" i="1"/>
  <c r="H160" i="1"/>
  <c r="E422" i="4"/>
  <c r="I17" i="3"/>
  <c r="D2" i="1"/>
  <c r="H78" i="1"/>
  <c r="G78" i="1"/>
  <c r="F6" i="4"/>
  <c r="D300" i="4"/>
  <c r="D422" i="4"/>
  <c r="C2" i="1"/>
  <c r="H17" i="3"/>
  <c r="B180" i="9"/>
  <c r="C634" i="1" l="1"/>
  <c r="F640" i="4"/>
  <c r="H529" i="1"/>
  <c r="G529" i="1"/>
  <c r="I11" i="3"/>
  <c r="G355" i="1"/>
  <c r="H355" i="1"/>
  <c r="F418" i="4"/>
  <c r="D413" i="1"/>
  <c r="G412" i="1"/>
  <c r="H412" i="1"/>
  <c r="D295" i="1"/>
  <c r="E301" i="4"/>
  <c r="D297" i="1" s="1"/>
  <c r="E423" i="4"/>
  <c r="E424" i="4" s="1"/>
  <c r="D419" i="1" s="1"/>
  <c r="K3" i="9"/>
  <c r="I9" i="3"/>
  <c r="G1179" i="1"/>
  <c r="H1179" i="1"/>
  <c r="H1074" i="1"/>
  <c r="G1074" i="1"/>
  <c r="B299" i="9"/>
  <c r="G1011" i="1"/>
  <c r="H1011" i="1"/>
  <c r="H8" i="3"/>
  <c r="G633" i="1"/>
  <c r="H633" i="1"/>
  <c r="G148" i="1"/>
  <c r="H148" i="1"/>
  <c r="F299" i="4"/>
  <c r="D301" i="4"/>
  <c r="D423" i="4"/>
  <c r="D424" i="4" s="1"/>
  <c r="C295" i="1"/>
  <c r="E643" i="4"/>
  <c r="D417" i="1"/>
  <c r="F300" i="4"/>
  <c r="C296" i="1"/>
  <c r="F422" i="4"/>
  <c r="D643" i="4"/>
  <c r="C417" i="1"/>
  <c r="H2" i="1"/>
  <c r="G2" i="1"/>
  <c r="G634" i="1"/>
  <c r="H634" i="1"/>
  <c r="H413" i="1" l="1"/>
  <c r="G413" i="1"/>
  <c r="E644" i="4"/>
  <c r="E645" i="4" s="1"/>
  <c r="H20" i="9"/>
  <c r="E425" i="4"/>
  <c r="D420" i="1" s="1"/>
  <c r="D418" i="1"/>
  <c r="M3" i="9"/>
  <c r="F301" i="4"/>
  <c r="C297" i="1"/>
  <c r="G20" i="9"/>
  <c r="F423" i="4"/>
  <c r="D425" i="4"/>
  <c r="D644" i="4"/>
  <c r="D645" i="4" s="1"/>
  <c r="C418" i="1"/>
  <c r="G295" i="1"/>
  <c r="H295" i="1"/>
  <c r="D637" i="1"/>
  <c r="G296" i="1"/>
  <c r="H296" i="1"/>
  <c r="F424" i="4"/>
  <c r="C419" i="1"/>
  <c r="F643" i="4"/>
  <c r="C637" i="1"/>
  <c r="G417" i="1"/>
  <c r="H417" i="1"/>
  <c r="E20" i="9" l="1"/>
  <c r="B20" i="9" s="1"/>
  <c r="E646" i="4"/>
  <c r="E649" i="4" s="1"/>
  <c r="D638" i="1"/>
  <c r="H333" i="9"/>
  <c r="G333" i="9"/>
  <c r="E333" i="9" s="1"/>
  <c r="G297" i="1"/>
  <c r="H297" i="1"/>
  <c r="F425" i="4"/>
  <c r="C420" i="1"/>
  <c r="F644" i="4"/>
  <c r="D646" i="4"/>
  <c r="C638" i="1"/>
  <c r="G418" i="1"/>
  <c r="H418" i="1"/>
  <c r="D639" i="1"/>
  <c r="G419" i="1"/>
  <c r="H419" i="1"/>
  <c r="F645" i="4"/>
  <c r="D649" i="4"/>
  <c r="C639" i="1"/>
  <c r="G637" i="1"/>
  <c r="H637" i="1"/>
  <c r="E650" i="4" l="1"/>
  <c r="D640" i="1"/>
  <c r="E298" i="9"/>
  <c r="I8" i="3" s="1"/>
  <c r="B333" i="9"/>
  <c r="G420" i="1"/>
  <c r="H420" i="1"/>
  <c r="G297" i="9"/>
  <c r="E297" i="9" s="1"/>
  <c r="B297" i="9" s="1"/>
  <c r="F646" i="4"/>
  <c r="D650" i="4"/>
  <c r="C640" i="1"/>
  <c r="G638" i="1"/>
  <c r="H638" i="1"/>
  <c r="D643" i="1"/>
  <c r="I19" i="3"/>
  <c r="F649" i="4"/>
  <c r="H19" i="3"/>
  <c r="C643" i="1"/>
  <c r="H639" i="1"/>
  <c r="G639" i="1"/>
  <c r="D644" i="1" l="1"/>
  <c r="I20" i="3"/>
  <c r="F650" i="4"/>
  <c r="H20" i="3"/>
  <c r="C644" i="1"/>
  <c r="H7" i="3"/>
  <c r="G640" i="1"/>
  <c r="H640" i="1"/>
  <c r="G643" i="1"/>
  <c r="H643" i="1"/>
  <c r="G644" i="1" l="1"/>
  <c r="H644" i="1"/>
  <c r="J3" i="9"/>
  <c r="G17" i="9" l="1"/>
  <c r="L15" i="9"/>
  <c r="G22" i="9"/>
  <c r="H17" i="9"/>
  <c r="H21" i="9"/>
  <c r="H22" i="9"/>
  <c r="H15" i="9"/>
  <c r="M15" i="9"/>
  <c r="G16" i="9"/>
  <c r="I17" i="9"/>
  <c r="G15" i="9"/>
  <c r="G21" i="9"/>
  <c r="H16" i="9"/>
  <c r="M16" i="9"/>
  <c r="J17" i="9"/>
  <c r="L16" i="9"/>
  <c r="J5" i="9"/>
  <c r="K6" i="9"/>
  <c r="K9" i="9"/>
  <c r="I7" i="9"/>
  <c r="J6" i="9"/>
  <c r="J7" i="9"/>
  <c r="K8" i="9"/>
  <c r="I9" i="9"/>
  <c r="J10" i="9"/>
  <c r="I11" i="9"/>
  <c r="K12" i="9"/>
  <c r="K13" i="9"/>
  <c r="K10" i="9"/>
  <c r="J12" i="9"/>
  <c r="J13" i="9"/>
  <c r="J8" i="9"/>
  <c r="I13" i="9"/>
  <c r="I12" i="9"/>
  <c r="J11" i="9"/>
  <c r="J9" i="9"/>
  <c r="I8" i="9"/>
  <c r="K7" i="9"/>
  <c r="I6" i="9"/>
  <c r="K5" i="9"/>
  <c r="I5" i="9"/>
  <c r="K11" i="9"/>
  <c r="H18" i="9"/>
  <c r="G295" i="9"/>
  <c r="G18" i="9"/>
  <c r="L293" i="9"/>
  <c r="F293" i="9" s="1"/>
  <c r="H295" i="9"/>
  <c r="F16" i="9" l="1"/>
  <c r="E21" i="9"/>
  <c r="B21" i="9" s="1"/>
  <c r="E8" i="9"/>
  <c r="B8" i="9" s="1"/>
  <c r="E18" i="9"/>
  <c r="B18" i="9" s="1"/>
  <c r="E15" i="9"/>
  <c r="E6" i="9"/>
  <c r="B6" i="9" s="1"/>
  <c r="E5" i="9"/>
  <c r="B5" i="9" s="1"/>
  <c r="E13" i="9"/>
  <c r="B13" i="9" s="1"/>
  <c r="E12" i="9"/>
  <c r="B12" i="9" s="1"/>
  <c r="F23" i="9"/>
  <c r="B293" i="9"/>
  <c r="E16" i="9"/>
  <c r="E7" i="9"/>
  <c r="E9" i="9"/>
  <c r="B9" i="9" s="1"/>
  <c r="E10" i="9"/>
  <c r="B10" i="9" s="1"/>
  <c r="E11" i="9"/>
  <c r="B11" i="9" s="1"/>
  <c r="E22" i="9"/>
  <c r="B22" i="9" s="1"/>
  <c r="E295" i="9"/>
  <c r="E17" i="9"/>
  <c r="B17" i="9" s="1"/>
  <c r="F15" i="9"/>
  <c r="F14" i="9" l="1"/>
  <c r="F3" i="9" s="1"/>
  <c r="B15" i="9"/>
  <c r="B16" i="9"/>
  <c r="E14" i="9"/>
  <c r="I13" i="3" s="1"/>
  <c r="B295" i="9"/>
  <c r="E23" i="9"/>
  <c r="I7" i="3" s="1"/>
  <c r="B7" i="9"/>
  <c r="E4" i="9"/>
  <c r="E3" i="9" l="1"/>
</calcChain>
</file>

<file path=xl/sharedStrings.xml><?xml version="1.0" encoding="utf-8"?>
<sst xmlns="http://schemas.openxmlformats.org/spreadsheetml/2006/main" count="4725" uniqueCount="3656">
  <si>
    <t>Obveznik:</t>
  </si>
  <si>
    <t>43636 - DRžAVNI ARHIV U VUKOVARU</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</si>
  <si>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</si>
  <si>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</si>
  <si>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</si>
  <si>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</si>
  <si>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</si>
  <si>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</si>
  <si>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</si>
  <si>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</si>
  <si>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</si>
  <si>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</si>
  <si>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</si>
  <si>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</si>
  <si>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</si>
  <si>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</si>
  <si>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</si>
  <si>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</si>
  <si>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</si>
  <si>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</si>
  <si>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</si>
  <si>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</si>
  <si>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</si>
  <si>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</si>
  <si>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</si>
  <si>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</si>
  <si>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</si>
  <si>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</si>
  <si>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</si>
  <si>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</si>
  <si>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</si>
  <si>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</si>
  <si>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</si>
  <si>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</si>
  <si>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</si>
  <si>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</si>
  <si>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</si>
  <si>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</si>
  <si>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</si>
  <si>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</si>
  <si>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</si>
  <si>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</si>
  <si>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</si>
  <si>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</si>
  <si>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</si>
  <si>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</si>
  <si>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</si>
  <si>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</si>
  <si>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</si>
  <si>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</si>
  <si>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</si>
  <si>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</si>
  <si>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</si>
  <si>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</si>
  <si>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</si>
  <si>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</si>
  <si>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</si>
  <si>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</si>
  <si>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</si>
  <si>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</si>
  <si>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</si>
  <si>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</si>
  <si>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</si>
  <si>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</si>
  <si>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</si>
  <si>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</si>
  <si>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</si>
  <si>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</si>
  <si>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</si>
  <si>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</si>
  <si>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</si>
  <si>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</si>
  <si>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</si>
  <si>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</si>
  <si>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</si>
  <si>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</si>
  <si>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</si>
  <si>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</si>
  <si>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</si>
  <si>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</si>
  <si>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</si>
  <si>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</si>
  <si>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</si>
  <si>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</si>
  <si>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</si>
  <si>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</si>
  <si>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</si>
  <si>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</si>
  <si>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</si>
  <si>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</si>
  <si>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</si>
  <si>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</si>
  <si>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</si>
  <si>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</si>
  <si>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</si>
  <si>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</si>
  <si>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</si>
  <si>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</si>
  <si>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</si>
  <si>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</si>
  <si>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</si>
  <si>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</si>
  <si>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</si>
  <si>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</si>
  <si>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</si>
  <si>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</si>
  <si>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</si>
  <si>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</si>
  <si>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</si>
  <si>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</si>
  <si>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</si>
  <si>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</si>
  <si>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</si>
  <si>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</si>
  <si>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</si>
  <si>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</si>
  <si>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</si>
  <si>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</si>
  <si>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</si>
  <si>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</si>
  <si>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</si>
  <si>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</si>
  <si>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</si>
  <si>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</si>
  <si>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</si>
  <si>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</si>
  <si>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</si>
  <si>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</si>
  <si>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</si>
  <si>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</si>
  <si>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</si>
  <si>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</si>
  <si>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</si>
  <si>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</si>
  <si>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</si>
  <si>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</si>
  <si>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</si>
  <si>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</si>
  <si>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</si>
  <si>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</si>
  <si>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</si>
  <si>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</si>
  <si>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</si>
  <si>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</si>
  <si>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</si>
  <si>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</si>
  <si>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</si>
  <si>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</si>
  <si>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</si>
  <si>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</si>
  <si>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</si>
  <si>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</si>
  <si>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</si>
  <si>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</si>
  <si>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</si>
  <si>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</si>
  <si>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</si>
  <si>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</si>
  <si>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</si>
  <si>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</si>
  <si>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</si>
  <si>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</si>
  <si>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</si>
  <si>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</si>
  <si>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</si>
  <si>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</si>
  <si>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</si>
  <si>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</si>
  <si>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</si>
  <si>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</si>
  <si>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</si>
  <si>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</si>
  <si>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</si>
  <si>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</si>
  <si>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</si>
  <si>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</si>
  <si>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</si>
  <si>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</si>
  <si>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</si>
  <si>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</si>
  <si>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</si>
  <si>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</si>
  <si>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</si>
  <si>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</si>
  <si>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</si>
  <si>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</si>
  <si>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</si>
  <si>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</si>
  <si>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</si>
  <si>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</si>
  <si>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</si>
  <si>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</si>
  <si>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</si>
  <si>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</si>
  <si>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</si>
  <si>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</si>
  <si>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</si>
  <si>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</si>
  <si>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</si>
  <si>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</si>
  <si>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</si>
  <si>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</si>
  <si>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</si>
  <si>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</si>
  <si>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</si>
  <si>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</si>
  <si>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</si>
  <si>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</si>
  <si>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</si>
  <si>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</si>
  <si>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</si>
  <si>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</si>
  <si>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</si>
  <si>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</si>
  <si>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</si>
  <si>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</si>
  <si>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</si>
  <si>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</si>
  <si>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</si>
  <si>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</si>
  <si>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</si>
  <si>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</si>
  <si>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</si>
  <si>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</si>
  <si>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</si>
  <si>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</si>
  <si>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</si>
  <si>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</si>
  <si>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</si>
  <si>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</si>
  <si>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</si>
  <si>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</si>
  <si>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</si>
  <si>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</si>
  <si>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</si>
  <si>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</si>
  <si>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</si>
  <si>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</si>
  <si>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</si>
  <si>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</si>
  <si>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</si>
  <si>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</si>
  <si>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</si>
  <si>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</si>
  <si>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</si>
  <si>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</si>
  <si>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</si>
  <si>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</si>
  <si>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</si>
  <si>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</si>
  <si>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</si>
  <si>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</si>
  <si>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</si>
  <si>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</si>
  <si>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</si>
  <si>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</si>
  <si>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</si>
  <si>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</si>
  <si>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</si>
  <si>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</si>
  <si>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</si>
  <si>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</si>
  <si>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</si>
  <si>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</si>
  <si>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</si>
  <si>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</si>
  <si>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</si>
  <si>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</si>
  <si>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</si>
  <si>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</si>
  <si>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</si>
  <si>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</si>
  <si>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</si>
  <si>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</si>
  <si>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</si>
  <si>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</si>
  <si>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</si>
  <si>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</si>
  <si>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</si>
  <si>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</si>
  <si>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</si>
  <si>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</si>
  <si>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</si>
  <si>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</si>
  <si>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</si>
  <si>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</si>
  <si>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</si>
  <si>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</si>
  <si>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</si>
  <si>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</si>
  <si>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</si>
  <si>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</si>
  <si>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</si>
  <si>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</si>
  <si>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</si>
  <si>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</si>
  <si>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</si>
  <si>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</si>
  <si>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</si>
  <si>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</si>
  <si>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</si>
  <si>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</si>
  <si>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</si>
  <si>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</si>
  <si>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</si>
  <si>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</si>
  <si>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</si>
  <si>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</si>
  <si>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</si>
  <si>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</si>
  <si>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</si>
  <si>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</si>
  <si>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</si>
  <si>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</si>
  <si>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</si>
  <si>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</si>
  <si>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</si>
  <si>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</si>
  <si>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</si>
  <si>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</si>
  <si>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</si>
  <si>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</si>
  <si>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</si>
  <si>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</si>
  <si>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</si>
  <si>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</si>
  <si>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</si>
  <si>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</si>
  <si>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</si>
  <si>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</si>
  <si>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</si>
  <si>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</si>
  <si>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</si>
  <si>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</si>
  <si>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</si>
  <si>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</si>
  <si>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</si>
  <si>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</si>
  <si>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</si>
  <si>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</si>
  <si>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</si>
  <si>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</si>
  <si>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</si>
  <si>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</si>
  <si>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</si>
  <si>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</si>
  <si>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</si>
  <si>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</si>
  <si>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</si>
  <si>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</si>
  <si>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</si>
  <si>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</si>
  <si>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</si>
  <si>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</si>
  <si>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</si>
  <si>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</si>
  <si>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</si>
  <si>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</si>
  <si>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</si>
  <si>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</si>
  <si>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</si>
  <si>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</si>
  <si>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</si>
  <si>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</si>
  <si>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</si>
  <si>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</si>
  <si>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</si>
  <si>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</si>
  <si>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</si>
  <si>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</si>
  <si>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</si>
  <si>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</si>
  <si>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</si>
  <si>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</si>
  <si>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</si>
  <si>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</si>
  <si>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</si>
  <si>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</si>
  <si>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</si>
  <si>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</si>
  <si>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</si>
  <si>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</si>
  <si>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</si>
  <si>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</si>
  <si>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</si>
  <si>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</si>
  <si>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</si>
  <si>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</si>
  <si>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</si>
  <si>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</si>
  <si>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</si>
  <si>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</si>
  <si>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</si>
  <si>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</si>
  <si>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</si>
  <si>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</si>
  <si>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</si>
  <si>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</si>
  <si>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</si>
  <si>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</si>
  <si>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</si>
  <si>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</si>
  <si>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</si>
  <si>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</si>
  <si>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</si>
  <si>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</si>
  <si>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</si>
  <si>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</si>
  <si>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</si>
  <si>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</si>
  <si>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</si>
  <si>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</si>
  <si>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</si>
  <si>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</si>
  <si>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</si>
  <si>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</si>
  <si>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</si>
  <si>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</si>
  <si>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</si>
  <si>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</si>
  <si>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</si>
  <si>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</si>
  <si>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</si>
  <si>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</si>
  <si>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</si>
  <si>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</si>
  <si>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</si>
  <si>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</si>
  <si>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</si>
  <si>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</si>
  <si>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</si>
  <si>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</si>
  <si>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</si>
  <si>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</si>
  <si>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</si>
  <si>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</si>
  <si>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</si>
  <si>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</si>
  <si>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</si>
  <si>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</si>
  <si>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</si>
  <si>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</si>
  <si>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</si>
  <si>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</si>
  <si>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</si>
  <si>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</si>
  <si>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</si>
  <si>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</si>
  <si>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</si>
  <si>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</si>
  <si>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</si>
  <si>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</si>
  <si>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</si>
  <si>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</si>
  <si>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</si>
  <si>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</si>
  <si>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</si>
  <si>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</si>
  <si>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</si>
  <si>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</si>
  <si>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</si>
  <si>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</si>
  <si>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</si>
  <si>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</si>
  <si>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</si>
  <si>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</si>
  <si>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</si>
  <si>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</si>
  <si>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</si>
  <si>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</si>
  <si>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</si>
  <si>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</si>
  <si>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</si>
  <si>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</si>
  <si>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</si>
  <si>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</si>
  <si>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</si>
  <si>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</si>
  <si>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</si>
  <si>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</si>
  <si>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</si>
  <si>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</si>
  <si>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</si>
  <si>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</si>
  <si>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</si>
  <si>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</si>
  <si>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</si>
  <si>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</si>
  <si>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</si>
  <si>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</si>
  <si>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</si>
  <si>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</si>
  <si>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</si>
  <si>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</si>
  <si>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</si>
  <si>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</si>
  <si>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</si>
  <si>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</si>
  <si>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</si>
  <si>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</si>
  <si>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</si>
  <si>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</si>
  <si>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</si>
  <si>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</si>
  <si>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</si>
  <si>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</si>
  <si>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</si>
  <si>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</si>
  <si>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</si>
  <si>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</si>
  <si>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</si>
  <si>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</si>
  <si>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</si>
  <si>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</si>
  <si>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</si>
  <si>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</si>
  <si>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</si>
  <si>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</si>
  <si>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</si>
  <si>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</si>
  <si>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</si>
  <si>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</si>
  <si>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</si>
  <si>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</si>
  <si>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</si>
  <si>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</si>
  <si>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</si>
  <si>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</si>
  <si>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</si>
  <si>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</si>
  <si>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</si>
  <si>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</si>
  <si>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</si>
  <si>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</si>
  <si>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</si>
  <si>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</si>
  <si>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</si>
  <si>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</si>
  <si>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</si>
  <si>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</si>
  <si>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</si>
  <si>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</si>
  <si>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</si>
  <si>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</si>
  <si>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</si>
  <si>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</si>
  <si>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</si>
  <si>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</si>
  <si>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</si>
  <si>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</si>
  <si>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</si>
  <si>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</si>
  <si>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</si>
  <si>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</si>
  <si>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</si>
  <si>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</si>
  <si>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</si>
  <si>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</si>
  <si>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</si>
  <si>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</si>
  <si>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</si>
  <si>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</si>
  <si>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</si>
  <si>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</si>
  <si>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</si>
  <si>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</si>
  <si>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</si>
  <si>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</si>
  <si>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</si>
  <si>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</si>
  <si>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</si>
  <si>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</si>
  <si>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</si>
  <si>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</si>
  <si>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</si>
  <si>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</si>
  <si>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</si>
  <si>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</si>
  <si>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</si>
  <si>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</si>
  <si>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</si>
  <si>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</si>
  <si>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</si>
  <si>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</si>
  <si>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</si>
  <si>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</si>
  <si>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</si>
  <si>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</si>
  <si>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</si>
  <si>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</si>
  <si>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</si>
  <si>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</si>
  <si>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</si>
  <si>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</si>
  <si>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</si>
  <si>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</si>
  <si>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</si>
  <si>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</si>
  <si>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</si>
  <si>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</si>
  <si>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</si>
  <si>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</si>
  <si>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</si>
  <si>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</si>
  <si>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</si>
  <si>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</si>
  <si>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</si>
  <si>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</si>
  <si>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</si>
  <si>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</si>
  <si>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</si>
  <si>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</si>
  <si>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</si>
  <si>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</si>
  <si>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</si>
  <si>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</si>
  <si>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</si>
  <si>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</si>
  <si>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</si>
  <si>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</si>
  <si>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</si>
  <si>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</si>
  <si>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</si>
  <si>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</si>
  <si>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</si>
  <si>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</si>
  <si>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</si>
  <si>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</si>
  <si>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</si>
  <si>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</si>
  <si>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</si>
  <si>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</si>
  <si>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</si>
  <si>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</si>
  <si>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</si>
  <si>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</si>
  <si>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</si>
  <si>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</si>
  <si>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</si>
  <si>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</si>
  <si>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</si>
  <si>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</si>
  <si>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</si>
  <si>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</si>
  <si>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</si>
  <si>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</si>
  <si>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</si>
  <si>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</si>
  <si>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</si>
  <si>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</si>
  <si>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</si>
  <si>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</si>
  <si>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</si>
  <si>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</si>
  <si>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</si>
  <si>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</si>
  <si>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</si>
  <si>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</si>
  <si>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</si>
  <si>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</si>
  <si>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</si>
  <si>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</si>
  <si>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</si>
  <si>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</si>
  <si>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</si>
  <si>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</si>
  <si>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</si>
  <si>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</si>
  <si>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</si>
  <si>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</si>
  <si>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</si>
  <si>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</si>
  <si>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</si>
  <si>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</si>
  <si>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</si>
  <si>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</si>
  <si>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</si>
  <si>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</si>
  <si>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</si>
  <si>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</si>
  <si>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</si>
  <si>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</si>
  <si>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</si>
  <si>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</si>
  <si>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</si>
  <si>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</si>
  <si>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</si>
  <si>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</si>
  <si>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</si>
  <si>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</si>
  <si>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</si>
  <si>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</si>
  <si>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</si>
  <si>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</si>
  <si>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</si>
  <si>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</si>
  <si>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</si>
  <si>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</si>
  <si>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</si>
  <si>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</si>
  <si>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</si>
  <si>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</si>
  <si>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</si>
  <si>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</si>
  <si>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</si>
  <si>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</si>
  <si>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</si>
  <si>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</si>
  <si>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</si>
  <si>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</si>
  <si>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</si>
  <si>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</si>
  <si>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</si>
  <si>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</si>
  <si>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</si>
  <si>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</si>
  <si>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</si>
  <si>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</si>
  <si>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</si>
  <si>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</si>
  <si>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</si>
  <si>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</si>
  <si>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</si>
  <si>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</si>
  <si>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</si>
  <si>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</si>
  <si>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</si>
  <si>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</si>
  <si>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</si>
  <si>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</si>
  <si>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</si>
  <si>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</si>
  <si>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</si>
  <si>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</si>
  <si>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</si>
  <si>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</si>
  <si>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</si>
  <si>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</si>
  <si>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</si>
  <si>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</si>
  <si>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</si>
  <si>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</si>
  <si>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</si>
  <si>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</si>
  <si>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</si>
  <si>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</si>
  <si>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</si>
  <si>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</si>
  <si>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</si>
  <si>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</si>
  <si>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</si>
  <si>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</si>
  <si>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</si>
  <si>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</si>
  <si>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</si>
  <si>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</si>
  <si>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</si>
  <si>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</si>
  <si>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</si>
  <si>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</si>
  <si>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</si>
  <si>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</si>
  <si>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</si>
  <si>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</si>
  <si>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</si>
  <si>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</si>
  <si>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</si>
  <si>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</si>
  <si>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</si>
  <si>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</si>
  <si>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</si>
  <si>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</si>
  <si>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</si>
  <si>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</si>
  <si>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</si>
  <si>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</si>
  <si>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</si>
  <si>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</si>
  <si>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</si>
  <si>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</si>
  <si>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</si>
  <si>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</si>
  <si>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</si>
  <si>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</si>
  <si>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</si>
  <si>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</si>
  <si>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</si>
  <si>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</si>
  <si>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</si>
  <si>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</si>
  <si>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</si>
  <si>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</si>
  <si>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</si>
  <si>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</si>
  <si>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</si>
  <si>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</si>
  <si>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</si>
  <si>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</si>
  <si>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</si>
  <si>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</si>
  <si>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</si>
  <si>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</si>
  <si>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</si>
  <si>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</si>
  <si>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</si>
  <si>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</si>
  <si>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</si>
  <si>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</si>
  <si>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</si>
  <si>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</si>
  <si>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</si>
  <si>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</si>
  <si>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</si>
  <si>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</si>
  <si>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</si>
  <si>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</si>
  <si>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</si>
  <si>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</si>
  <si>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</si>
  <si>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</si>
  <si>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</si>
  <si>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</si>
  <si>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</si>
  <si>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</si>
  <si>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</si>
  <si>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</si>
  <si>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</si>
  <si>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</si>
  <si>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</si>
  <si>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</si>
  <si>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</si>
  <si>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</si>
  <si>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</si>
  <si>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</si>
  <si>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</si>
  <si>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</si>
  <si>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</si>
  <si>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</si>
  <si>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</si>
  <si>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</si>
  <si>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</si>
  <si>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</si>
  <si>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</si>
  <si>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</si>
  <si>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</si>
  <si>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</si>
  <si>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</si>
  <si>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</si>
  <si>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</si>
  <si>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</si>
  <si>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</si>
  <si>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</si>
  <si>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</si>
  <si>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</si>
  <si>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</si>
  <si>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</si>
  <si>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</si>
  <si>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</si>
  <si>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</si>
  <si>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</si>
  <si>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</si>
  <si>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</si>
  <si>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</si>
  <si>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</si>
  <si>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</si>
  <si>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</si>
  <si>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</si>
  <si>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</si>
  <si>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</si>
  <si>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</si>
  <si>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</si>
  <si>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</si>
  <si>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</si>
  <si>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</si>
  <si>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</si>
  <si>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</si>
  <si>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</si>
  <si>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</si>
  <si>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</si>
  <si>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</si>
  <si>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</si>
  <si>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</si>
  <si>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</si>
  <si>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</si>
  <si>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</si>
  <si>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</si>
  <si>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</si>
  <si>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</si>
  <si>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</si>
  <si>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</si>
  <si>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</si>
  <si>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</si>
  <si>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</si>
  <si>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</si>
  <si>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</si>
  <si>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</si>
  <si>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</si>
  <si>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</si>
  <si>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</si>
  <si>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</si>
  <si>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</si>
  <si>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</si>
  <si>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</si>
  <si>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</si>
  <si>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</si>
  <si>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</si>
  <si>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</si>
  <si>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</si>
  <si>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</si>
  <si>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</si>
  <si>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</si>
  <si>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</si>
  <si>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</si>
  <si>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</si>
  <si>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</si>
  <si>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</si>
  <si>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</si>
  <si>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</si>
  <si>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</si>
  <si>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</si>
  <si>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</si>
  <si>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</si>
  <si>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</si>
  <si>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</si>
  <si>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</si>
  <si>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</si>
  <si>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</si>
  <si>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</si>
  <si>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</si>
  <si>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</si>
  <si>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</si>
  <si>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</si>
  <si>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</si>
  <si>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</si>
  <si>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</si>
  <si>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</si>
  <si>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</si>
  <si>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</si>
  <si>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</si>
  <si>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</si>
  <si>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</si>
  <si>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</si>
  <si>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</si>
  <si>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</si>
  <si>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</si>
  <si>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</si>
  <si>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</si>
  <si>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</si>
  <si>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</si>
  <si>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</si>
  <si>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</si>
  <si>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</si>
  <si>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</si>
  <si>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</si>
  <si>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</si>
  <si>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</si>
  <si>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</si>
  <si>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</si>
  <si>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</si>
  <si>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</si>
  <si>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</si>
  <si>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</si>
  <si>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</si>
  <si>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</si>
  <si>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</si>
  <si>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</si>
  <si>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</si>
  <si>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</si>
  <si>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</si>
  <si>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</si>
  <si>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</si>
  <si>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</si>
  <si>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</si>
  <si>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</si>
  <si>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</si>
  <si>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</si>
  <si>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</si>
  <si>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</si>
  <si>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</si>
  <si>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</si>
  <si>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</si>
  <si>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</si>
  <si>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</si>
  <si>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</si>
  <si>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</si>
  <si>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</si>
  <si>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</si>
  <si>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</si>
  <si>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</si>
  <si>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</si>
  <si>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</si>
  <si>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</si>
  <si>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</si>
  <si>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</si>
  <si>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</si>
  <si>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</si>
  <si>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</si>
  <si>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</si>
  <si>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</si>
  <si>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</si>
  <si>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</si>
  <si>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</si>
  <si>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</si>
  <si>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</si>
  <si>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</si>
  <si>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</si>
  <si>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</si>
  <si>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</si>
  <si>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</si>
  <si>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</si>
  <si>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</si>
  <si>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</si>
  <si>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</si>
  <si>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</si>
  <si>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</si>
  <si>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</si>
  <si>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</si>
  <si>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</si>
  <si>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</si>
  <si>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</si>
  <si>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</si>
  <si>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</si>
  <si>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</si>
  <si>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</si>
  <si>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</si>
  <si>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</si>
  <si>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</si>
  <si>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</si>
  <si>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</si>
  <si>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</si>
  <si>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</si>
  <si>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</si>
  <si>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</si>
  <si>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</si>
  <si>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</si>
  <si>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</si>
  <si>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</si>
  <si>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</si>
  <si>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</si>
  <si>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</si>
  <si>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</si>
  <si>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</si>
  <si>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</si>
  <si>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</si>
  <si>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</si>
  <si>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</si>
  <si>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</si>
  <si>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</si>
  <si>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</si>
  <si>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</si>
  <si>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</si>
  <si>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</si>
  <si>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</si>
  <si>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</si>
  <si>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</si>
  <si>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</si>
  <si>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</si>
  <si>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</si>
  <si>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</si>
  <si>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</si>
  <si>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</si>
  <si>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</si>
  <si>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</si>
  <si>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</si>
  <si>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</si>
  <si>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</si>
  <si>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</si>
  <si>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</si>
  <si>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</si>
  <si>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</si>
  <si>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</si>
  <si>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</si>
  <si>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</si>
  <si>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</si>
  <si>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</si>
  <si>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</si>
  <si>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</si>
  <si>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</si>
  <si>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</si>
  <si>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</si>
  <si>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</si>
  <si>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</si>
  <si>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</si>
  <si>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</si>
  <si>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</si>
  <si>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</si>
  <si>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</si>
  <si>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</si>
  <si>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</si>
  <si>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</si>
  <si>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</si>
  <si>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</si>
  <si>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</si>
  <si>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</si>
  <si>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</si>
  <si>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</si>
  <si>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</si>
  <si>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</si>
  <si>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</si>
  <si>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</si>
  <si>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</si>
  <si>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</si>
  <si>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</si>
  <si>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</si>
  <si>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</si>
  <si>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</si>
  <si>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</si>
  <si>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</si>
  <si>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</si>
  <si>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</si>
  <si>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</si>
  <si>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</si>
  <si>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</si>
  <si>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</si>
  <si>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</si>
  <si>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</si>
  <si>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</si>
  <si>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</si>
  <si>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</si>
  <si>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</si>
  <si>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</si>
  <si>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</si>
  <si>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</si>
  <si>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</si>
  <si>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</si>
  <si>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</si>
  <si>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</si>
  <si>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</si>
  <si>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</si>
  <si>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</si>
  <si>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</si>
  <si>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</si>
  <si>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</si>
  <si>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</si>
  <si>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</si>
  <si>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</si>
  <si>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</si>
  <si>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</si>
  <si>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</si>
  <si>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</si>
  <si>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</si>
  <si>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</si>
  <si>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</si>
  <si>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</si>
  <si>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</si>
  <si>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</si>
  <si>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</si>
  <si>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</si>
  <si>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</si>
  <si>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</si>
  <si>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</si>
  <si>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</si>
  <si>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</si>
  <si>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</si>
  <si>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</si>
  <si>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</si>
  <si>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</si>
  <si>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</si>
  <si>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</si>
  <si>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</si>
  <si>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</si>
  <si>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</si>
  <si>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</si>
  <si>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</si>
  <si>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</si>
  <si>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</si>
  <si>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</si>
  <si>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</si>
  <si>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</si>
  <si>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</si>
  <si>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</si>
  <si>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</si>
  <si>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</si>
  <si>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</si>
  <si>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</si>
  <si>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</si>
  <si>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</si>
  <si>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</si>
  <si>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</si>
  <si>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</si>
  <si>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</si>
  <si>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</si>
  <si>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</si>
  <si>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</si>
  <si>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</si>
  <si>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</si>
  <si>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</si>
  <si>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</si>
  <si>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</si>
  <si>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</si>
  <si>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</si>
  <si>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</si>
  <si>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</si>
  <si>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</si>
  <si>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</si>
  <si>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</si>
  <si>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</si>
  <si>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</si>
  <si>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</si>
  <si>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</si>
  <si>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</si>
  <si>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</si>
  <si>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</si>
  <si>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</si>
  <si>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</si>
  <si>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</si>
  <si>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</si>
  <si>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</si>
  <si>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</si>
  <si>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</si>
  <si>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</si>
  <si>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</si>
  <si>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</si>
  <si>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</si>
  <si>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</si>
  <si>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</si>
  <si>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</si>
  <si>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</si>
  <si>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</si>
  <si>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</si>
  <si>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</si>
  <si>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</si>
  <si>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</si>
  <si>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</si>
  <si>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</si>
  <si>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</si>
  <si>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</si>
  <si>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</si>
  <si>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</si>
  <si>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</si>
  <si>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</si>
  <si>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</si>
  <si>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</si>
  <si>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</si>
  <si>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</si>
  <si>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</si>
  <si>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</si>
  <si>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</si>
  <si>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</si>
  <si>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</si>
  <si>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</si>
  <si>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</si>
  <si>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</si>
  <si>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</si>
  <si>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</si>
  <si>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</si>
  <si>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</si>
  <si>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</si>
  <si>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</si>
  <si>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</si>
  <si>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</si>
  <si>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</si>
  <si>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</si>
  <si>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</si>
  <si>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</si>
  <si>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</si>
  <si>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</si>
  <si>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</si>
  <si>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</si>
  <si>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</si>
  <si>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</si>
  <si>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</si>
  <si>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</si>
  <si>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</si>
  <si>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</si>
  <si>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</si>
  <si>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</si>
  <si>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</si>
  <si>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</si>
  <si>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</si>
  <si>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</si>
  <si>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</si>
  <si>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</si>
  <si>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</si>
  <si>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</si>
  <si>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</si>
  <si>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</si>
  <si>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</si>
  <si>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</si>
  <si>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</si>
  <si>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</si>
  <si>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</si>
  <si>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</si>
  <si>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</si>
  <si>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</si>
  <si>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</si>
  <si>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</si>
  <si>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</si>
  <si>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</si>
  <si>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</si>
  <si>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</si>
  <si>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</si>
  <si>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</si>
  <si>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</si>
  <si>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</si>
  <si>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</si>
  <si>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</si>
  <si>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</si>
  <si>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</si>
  <si>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</si>
  <si>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</si>
  <si>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</si>
  <si>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</si>
  <si>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</si>
  <si>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</si>
  <si>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</si>
  <si>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</si>
  <si>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</si>
  <si>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</si>
  <si>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</si>
  <si>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</si>
  <si>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</si>
  <si>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</si>
  <si>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</si>
  <si>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</si>
  <si>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</si>
  <si>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</si>
  <si>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</si>
  <si>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</si>
  <si>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</si>
  <si>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</si>
  <si>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</si>
  <si>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</si>
  <si>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</si>
  <si>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</si>
  <si>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</si>
  <si>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</si>
  <si>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</si>
  <si>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</si>
  <si>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</si>
  <si>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</si>
  <si>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</si>
  <si>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</si>
  <si>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</si>
  <si>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</si>
  <si>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</si>
  <si>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</si>
  <si>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</si>
  <si>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</si>
  <si>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</si>
  <si>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</si>
  <si>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</si>
  <si>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</si>
  <si>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</si>
  <si>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</si>
  <si>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</si>
  <si>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</si>
  <si>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</si>
  <si>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</si>
  <si>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</si>
  <si>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</si>
  <si>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</si>
  <si>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</si>
  <si>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</si>
  <si>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</si>
  <si>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</si>
  <si>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</si>
  <si>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</si>
  <si>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</si>
  <si>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</si>
  <si>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</si>
  <si>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</si>
  <si>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</si>
  <si>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</si>
  <si>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</si>
  <si>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</si>
  <si>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</si>
  <si>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</si>
  <si>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</si>
  <si>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</si>
  <si>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</si>
  <si>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</si>
  <si>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</si>
  <si>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</si>
  <si>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</si>
  <si>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</si>
  <si>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</si>
  <si>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</si>
  <si>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</si>
  <si>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</si>
  <si>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</si>
  <si>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</si>
  <si>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</si>
  <si>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</si>
  <si>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</si>
  <si>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</si>
  <si>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</si>
  <si>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</si>
  <si>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</si>
  <si>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</si>
  <si>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</si>
  <si>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</si>
  <si>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</si>
  <si>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</si>
  <si>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</si>
  <si>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</si>
  <si>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</si>
  <si>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</si>
  <si>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</si>
  <si>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</si>
  <si>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</si>
  <si>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</si>
  <si>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</si>
  <si>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</si>
  <si>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</si>
  <si>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</si>
  <si>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</si>
  <si>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</si>
  <si>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</si>
  <si>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</si>
  <si>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</si>
  <si>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</si>
  <si>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</si>
  <si>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</si>
  <si>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</si>
  <si>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</si>
  <si>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</si>
  <si>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</si>
  <si>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</si>
  <si>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</si>
  <si>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</si>
  <si>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</si>
  <si>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</si>
  <si>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</si>
  <si>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</si>
  <si>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</si>
  <si>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</si>
  <si>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</si>
  <si>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</si>
  <si>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</si>
  <si>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</si>
  <si>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</si>
  <si>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</si>
  <si>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</si>
  <si>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</si>
  <si>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</si>
  <si>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</si>
  <si>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</si>
  <si>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</si>
  <si>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</si>
  <si>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</si>
  <si>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</si>
  <si>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</si>
  <si>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</si>
  <si>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</si>
  <si>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</si>
  <si>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</si>
  <si>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</si>
  <si>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</si>
  <si>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</si>
  <si>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</si>
  <si>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</si>
  <si>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</si>
  <si>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</si>
  <si>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</si>
  <si>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</si>
  <si>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</si>
  <si>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</si>
  <si>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</si>
  <si>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</si>
  <si>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</si>
  <si>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</si>
  <si>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</si>
  <si>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</si>
  <si>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</si>
  <si>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</si>
  <si>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</si>
  <si>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</si>
  <si>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</si>
  <si>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</si>
  <si>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</si>
  <si>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</si>
  <si>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</si>
  <si>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</si>
  <si>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</si>
  <si>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</si>
  <si>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</si>
  <si>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</si>
  <si>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</si>
  <si>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</si>
  <si>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</si>
  <si>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</si>
  <si>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</si>
  <si>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</si>
  <si>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</si>
  <si>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</si>
  <si>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</si>
  <si>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</si>
  <si>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</si>
  <si>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</si>
  <si>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</si>
  <si>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</si>
  <si>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</si>
  <si>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</si>
  <si>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</si>
  <si>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</si>
  <si>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</si>
  <si>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</si>
  <si>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</si>
  <si>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</si>
  <si>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</si>
  <si>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</si>
  <si>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</si>
  <si>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</si>
  <si>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</si>
  <si>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</si>
  <si>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</si>
  <si>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</si>
  <si>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</si>
  <si>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</si>
  <si>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</si>
  <si>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</si>
  <si>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</si>
  <si>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</si>
  <si>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</si>
  <si>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</si>
  <si>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</si>
  <si>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</si>
  <si>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</si>
  <si>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</si>
  <si>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</si>
  <si>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</si>
  <si>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</si>
  <si>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</si>
  <si>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</si>
  <si>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</si>
  <si>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</si>
  <si>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</si>
  <si>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</si>
  <si>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</si>
  <si>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</si>
  <si>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</si>
  <si>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</si>
  <si>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</si>
  <si>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</si>
  <si>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</si>
  <si>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</si>
  <si>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</si>
  <si>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</si>
  <si>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</si>
  <si>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</si>
  <si>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</si>
  <si>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</si>
  <si>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</si>
  <si>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</si>
  <si>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</si>
  <si>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</si>
  <si>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</si>
  <si>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</si>
  <si>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</si>
  <si>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</si>
  <si>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</si>
  <si>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</si>
  <si>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</si>
  <si>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</si>
  <si>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</si>
  <si>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</si>
  <si>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</si>
  <si>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</si>
  <si>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</si>
  <si>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</si>
  <si>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</si>
  <si>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</si>
  <si>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</si>
  <si>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</si>
  <si>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</si>
  <si>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</si>
  <si>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</si>
  <si>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</si>
  <si>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</si>
  <si>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</si>
  <si>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</si>
  <si>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</si>
  <si>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</si>
  <si>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</si>
  <si>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</si>
  <si>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</si>
  <si>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</si>
  <si>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</si>
  <si>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</si>
  <si>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</si>
  <si>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</si>
  <si>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</si>
  <si>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</si>
  <si>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</si>
  <si>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</si>
  <si>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</si>
  <si>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</si>
  <si>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</si>
  <si>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</si>
  <si>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</si>
  <si>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</si>
  <si>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</si>
  <si>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</si>
  <si>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</si>
  <si>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</si>
  <si>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</si>
  <si>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</si>
  <si>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</si>
  <si>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</si>
  <si>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</si>
  <si>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</si>
  <si>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</si>
  <si>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</si>
  <si>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</si>
  <si>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</si>
  <si>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</si>
  <si>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</si>
  <si>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</si>
  <si>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</si>
  <si>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</si>
  <si>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</si>
  <si>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</si>
  <si>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</si>
  <si>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</si>
  <si>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</si>
  <si>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</si>
  <si>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</si>
  <si>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</si>
  <si>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</si>
  <si>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</si>
  <si>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</si>
  <si>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</si>
  <si>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</si>
  <si>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</si>
  <si>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</si>
  <si>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</si>
  <si>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</si>
  <si>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</si>
  <si>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</si>
  <si>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</si>
  <si>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</si>
  <si>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</si>
  <si>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</si>
  <si>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</si>
  <si>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</si>
  <si>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</si>
  <si>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</si>
  <si>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</si>
  <si>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</si>
  <si>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</si>
  <si>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</si>
  <si>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</si>
  <si>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</si>
  <si>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</si>
  <si>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</si>
  <si>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</si>
  <si>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</si>
  <si>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</si>
  <si>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</si>
  <si>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</si>
  <si>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</si>
  <si>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</si>
  <si>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</si>
  <si>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</si>
  <si>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</si>
  <si>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</si>
  <si>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</si>
  <si>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</si>
  <si>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</si>
  <si>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</si>
  <si>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</si>
  <si>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</si>
  <si>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</si>
  <si>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</si>
  <si>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</si>
  <si>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</si>
  <si>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</si>
  <si>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</si>
  <si>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</si>
  <si>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</si>
  <si>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</si>
  <si>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</si>
  <si>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</si>
  <si>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</si>
  <si>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</si>
  <si>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</si>
  <si>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</si>
  <si>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</si>
  <si>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</si>
  <si>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</si>
  <si>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</si>
  <si>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</si>
  <si>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</si>
  <si>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</si>
  <si>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</si>
  <si>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</si>
  <si>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</si>
  <si>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</si>
  <si>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</si>
  <si>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</si>
  <si>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</si>
  <si>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</si>
  <si>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</si>
  <si>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</si>
  <si>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</si>
  <si>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</si>
  <si>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</si>
  <si>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</si>
  <si>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</si>
  <si>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</si>
  <si>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</si>
  <si>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</si>
  <si>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</si>
  <si>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</si>
  <si>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</si>
  <si>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</si>
  <si>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</si>
  <si>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</si>
  <si>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</si>
  <si>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</si>
  <si>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</si>
  <si>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</si>
  <si>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</si>
  <si>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</si>
  <si>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</si>
  <si>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</si>
  <si>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</si>
  <si>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</si>
  <si>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</si>
  <si>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</si>
  <si>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</si>
  <si>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</si>
  <si>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</si>
  <si>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</si>
  <si>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</si>
  <si>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</si>
  <si>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</si>
  <si>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</si>
  <si>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</si>
  <si>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</si>
  <si>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</si>
  <si>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</si>
  <si>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</si>
  <si>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</si>
  <si>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</si>
  <si>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</si>
  <si>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</si>
  <si>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</si>
  <si>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</si>
  <si>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</si>
  <si>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</si>
  <si>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</si>
  <si>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</si>
  <si>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</si>
  <si>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</si>
  <si>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</si>
  <si>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</si>
  <si>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</si>
  <si>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</si>
  <si>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</si>
  <si>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</si>
  <si>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</si>
  <si>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</si>
  <si>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</si>
  <si>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</si>
  <si>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</si>
  <si>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</si>
  <si>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</si>
  <si>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</si>
  <si>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</si>
  <si>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</si>
  <si>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</si>
  <si>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</si>
  <si>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</si>
  <si>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</si>
  <si>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</si>
  <si>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</si>
  <si>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</si>
  <si>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</si>
  <si>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</si>
  <si>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</si>
  <si>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</si>
  <si>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</si>
  <si>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</si>
  <si>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</si>
  <si>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</si>
  <si>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</si>
  <si>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</si>
  <si>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</si>
  <si>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</si>
  <si>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</si>
  <si>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</si>
  <si>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</si>
  <si>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</si>
  <si>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</si>
  <si>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</si>
  <si>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</si>
  <si>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</si>
  <si>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</si>
  <si>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</si>
  <si>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</si>
  <si>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</si>
  <si>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</si>
  <si>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</si>
  <si>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</si>
  <si>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</si>
  <si>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</si>
  <si>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</si>
  <si>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</si>
  <si>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</si>
  <si>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</si>
  <si>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</si>
  <si>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</si>
  <si>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</si>
  <si>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</si>
  <si>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</si>
  <si>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</si>
  <si>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</si>
  <si>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</si>
  <si>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</si>
  <si>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</si>
  <si>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</si>
  <si>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</si>
  <si>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</si>
  <si>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</si>
  <si>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</si>
  <si>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</si>
  <si>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</si>
  <si>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</si>
  <si>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</si>
  <si>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</si>
  <si>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</si>
  <si>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</si>
  <si>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</si>
  <si>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</si>
  <si>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</si>
  <si>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</si>
  <si>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</si>
  <si>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</si>
  <si>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</si>
  <si>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</si>
  <si>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</si>
  <si>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</si>
  <si>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</si>
  <si>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</si>
  <si>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</si>
  <si>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</si>
  <si>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</si>
  <si>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</si>
  <si>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</si>
  <si>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</si>
  <si>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</si>
  <si>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</si>
  <si>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</si>
  <si>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</si>
  <si>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</si>
  <si>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</si>
  <si>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</si>
  <si>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</si>
  <si>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</si>
  <si>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</si>
  <si>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</si>
  <si>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</si>
  <si>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</si>
  <si>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</si>
  <si>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</si>
  <si>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</si>
  <si>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</si>
  <si>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</si>
  <si>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</si>
  <si>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</si>
  <si>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</si>
  <si>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</si>
  <si>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</si>
  <si>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</si>
  <si>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</si>
  <si>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</si>
  <si>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</si>
  <si>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</si>
  <si>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</si>
  <si>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</si>
  <si>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</si>
  <si>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</si>
  <si>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</si>
  <si>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</si>
  <si>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</si>
  <si>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</si>
  <si>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</si>
  <si>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</si>
  <si>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</si>
  <si>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</si>
  <si>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</si>
  <si>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</si>
  <si>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</si>
  <si>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</si>
  <si>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</si>
  <si>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</si>
  <si>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</si>
  <si>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</si>
  <si>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</si>
  <si>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</si>
  <si>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</si>
  <si>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</si>
  <si>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</si>
  <si>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</si>
  <si>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</si>
  <si>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</si>
  <si>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</si>
  <si>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</si>
  <si>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</si>
  <si>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</si>
  <si>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</si>
  <si>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</si>
  <si>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</si>
  <si>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</si>
  <si>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</si>
  <si>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</si>
  <si>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</si>
  <si>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</si>
  <si>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</si>
  <si>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</si>
  <si>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</si>
  <si>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</si>
  <si>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</si>
  <si>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</si>
  <si>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</si>
  <si>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</si>
  <si>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</si>
  <si>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</si>
  <si>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</si>
  <si>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</si>
  <si>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</si>
  <si>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</si>
  <si>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</si>
  <si>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</si>
  <si>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</si>
  <si>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</si>
  <si>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</si>
  <si>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</si>
  <si>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</si>
  <si>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</si>
  <si>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</si>
  <si>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</si>
  <si>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</si>
  <si>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</si>
  <si>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</si>
  <si>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</si>
  <si>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</si>
  <si>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</si>
  <si>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</si>
  <si>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</si>
  <si>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</si>
  <si>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</si>
  <si>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</si>
  <si>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</si>
  <si>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</si>
  <si>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</si>
  <si>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</si>
  <si>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</si>
  <si>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</si>
  <si>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</si>
  <si>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</si>
  <si>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</si>
  <si>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</si>
  <si>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</si>
  <si>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</si>
  <si>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</si>
  <si>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</si>
  <si>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</si>
  <si>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</si>
  <si>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</si>
  <si>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</si>
  <si>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</si>
  <si>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</si>
  <si>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</si>
  <si>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</si>
  <si>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</si>
  <si>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</si>
  <si>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</si>
  <si>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</si>
  <si>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</si>
  <si>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</si>
  <si>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</si>
  <si>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</si>
  <si>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</si>
  <si>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</si>
  <si>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</si>
  <si>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</si>
  <si>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DRžAVNI ARHIV U VUKOVARU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</si>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</sst>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171756.33</v>
      </c>
      <c r="D2" s="7">
        <f>'PR-RAS'!E6</f>
        <v>224845.06</v>
      </c>
      <c r="E2" s="7">
        <v>0</v>
      </c>
      <c r="F2" s="7">
        <v>0</v>
      </c>
      <c r="G2" s="8">
        <f t="shared" ref="G2:G274" si="0">(B2/1000)*(C2*1+D2*2)</f>
        <v>621.44644999999991</v>
      </c>
      <c r="H2" s="8">
        <f t="shared" ref="H2:H274" si="1">ABS(C2-ROUND(C2,0))+ABS(D2-ROUND(D2,0))</f>
        <v>0.38999999998486601</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12122.08</v>
      </c>
      <c r="D45" s="2">
        <f>'PR-RAS'!E49</f>
        <v>2081.17</v>
      </c>
      <c r="E45" s="2">
        <v>0</v>
      </c>
      <c r="F45" s="2">
        <v>0</v>
      </c>
      <c r="G45" s="3">
        <f t="shared" si="0"/>
        <v>716.51447999999993</v>
      </c>
      <c r="H45" s="3">
        <f t="shared" si="1"/>
        <v>0.25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8810.09</v>
      </c>
      <c r="D57" s="2">
        <f>'PR-RAS'!E61</f>
        <v>0</v>
      </c>
      <c r="E57" s="2">
        <v>0</v>
      </c>
      <c r="F57" s="2">
        <v>0</v>
      </c>
      <c r="G57" s="3">
        <f t="shared" si="0"/>
        <v>493.36504000000002</v>
      </c>
      <c r="H57" s="3">
        <f t="shared" si="1"/>
        <v>9.0000000000145519E-2</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8810.09</v>
      </c>
      <c r="D58" s="2">
        <f>'PR-RAS'!E62</f>
        <v>0</v>
      </c>
      <c r="E58" s="2">
        <v>0</v>
      </c>
      <c r="F58" s="2">
        <v>0</v>
      </c>
      <c r="G58" s="3">
        <f t="shared" si="0"/>
        <v>502.17513000000002</v>
      </c>
      <c r="H58" s="3">
        <f t="shared" si="1"/>
        <v>9.0000000000145519E-2</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3311.99</v>
      </c>
      <c r="D64" s="2">
        <f>'PR-RAS'!E68</f>
        <v>2081.17</v>
      </c>
      <c r="E64" s="2">
        <v>0</v>
      </c>
      <c r="F64" s="2">
        <v>0</v>
      </c>
      <c r="G64" s="3">
        <f t="shared" si="0"/>
        <v>470.88279</v>
      </c>
      <c r="H64" s="3">
        <f t="shared" si="1"/>
        <v>0.18000000000029104</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3311.99</v>
      </c>
      <c r="D65" s="2">
        <f>'PR-RAS'!E69</f>
        <v>2081.17</v>
      </c>
      <c r="E65" s="2">
        <v>0</v>
      </c>
      <c r="F65" s="2">
        <v>0</v>
      </c>
      <c r="G65" s="3">
        <f t="shared" si="0"/>
        <v>478.35712000000001</v>
      </c>
      <c r="H65" s="3">
        <f t="shared" si="1"/>
        <v>0.18000000000029104</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1.4</v>
      </c>
      <c r="D78" s="2">
        <f>'PR-RAS'!E82</f>
        <v>1.48</v>
      </c>
      <c r="E78" s="2">
        <v>0</v>
      </c>
      <c r="F78" s="2">
        <v>0</v>
      </c>
      <c r="G78" s="3">
        <f t="shared" si="0"/>
        <v>0.33571999999999996</v>
      </c>
      <c r="H78" s="3">
        <f t="shared" si="1"/>
        <v>0.87999999999999989</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1.4</v>
      </c>
      <c r="D79" s="2">
        <f>'PR-RAS'!E83</f>
        <v>1.48</v>
      </c>
      <c r="E79" s="2">
        <v>0</v>
      </c>
      <c r="F79" s="2">
        <v>0</v>
      </c>
      <c r="G79" s="3">
        <f t="shared" si="0"/>
        <v>0.34007999999999994</v>
      </c>
      <c r="H79" s="3">
        <f t="shared" si="1"/>
        <v>0.87999999999999989</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1.4</v>
      </c>
      <c r="D81" s="2">
        <f>'PR-RAS'!E85</f>
        <v>1.48</v>
      </c>
      <c r="E81" s="2">
        <v>0</v>
      </c>
      <c r="F81" s="2">
        <v>0</v>
      </c>
      <c r="G81" s="3">
        <f t="shared" si="0"/>
        <v>0.34879999999999994</v>
      </c>
      <c r="H81" s="3">
        <f t="shared" si="1"/>
        <v>0.87999999999999989</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10115.17</v>
      </c>
      <c r="D121" s="2">
        <f>'PR-RAS'!E125</f>
        <v>5417.34</v>
      </c>
      <c r="E121" s="2">
        <v>0</v>
      </c>
      <c r="F121" s="2">
        <v>0</v>
      </c>
      <c r="G121" s="3">
        <f t="shared" si="0"/>
        <v>2513.9819999999995</v>
      </c>
      <c r="H121" s="3">
        <f t="shared" si="1"/>
        <v>0.51000000000021828</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10115.17</v>
      </c>
      <c r="D122" s="2">
        <f>'PR-RAS'!E126</f>
        <v>5417.34</v>
      </c>
      <c r="E122" s="2">
        <v>0</v>
      </c>
      <c r="F122" s="2">
        <v>0</v>
      </c>
      <c r="G122" s="3">
        <f t="shared" si="0"/>
        <v>2534.9318499999999</v>
      </c>
      <c r="H122" s="3">
        <f t="shared" si="1"/>
        <v>0.51000000000021828</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10115.17</v>
      </c>
      <c r="D124" s="2">
        <f>'PR-RAS'!E128</f>
        <v>5417.34</v>
      </c>
      <c r="E124" s="2">
        <v>0</v>
      </c>
      <c r="F124" s="2">
        <v>0</v>
      </c>
      <c r="G124" s="3">
        <f t="shared" si="0"/>
        <v>2576.8315499999999</v>
      </c>
      <c r="H124" s="3">
        <f t="shared" si="1"/>
        <v>0.51000000000021828</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149517.68</v>
      </c>
      <c r="D130" s="2">
        <f>'PR-RAS'!E134</f>
        <v>217345.07</v>
      </c>
      <c r="E130" s="2">
        <v>0</v>
      </c>
      <c r="F130" s="2">
        <v>0</v>
      </c>
      <c r="G130" s="3">
        <f t="shared" si="0"/>
        <v>75362.808780000007</v>
      </c>
      <c r="H130" s="3">
        <f t="shared" si="1"/>
        <v>0.39000000001396984</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149517.68</v>
      </c>
      <c r="D131" s="2">
        <f>'PR-RAS'!E135</f>
        <v>217345.07</v>
      </c>
      <c r="E131" s="2">
        <v>0</v>
      </c>
      <c r="F131" s="2">
        <v>0</v>
      </c>
      <c r="G131" s="3">
        <f t="shared" si="0"/>
        <v>75947.016600000017</v>
      </c>
      <c r="H131" s="3">
        <f t="shared" si="1"/>
        <v>0.39000000001396984</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149517.68</v>
      </c>
      <c r="D132" s="2">
        <f>'PR-RAS'!E136</f>
        <v>201345.07</v>
      </c>
      <c r="E132" s="2">
        <v>0</v>
      </c>
      <c r="F132" s="2">
        <v>0</v>
      </c>
      <c r="G132" s="3">
        <f t="shared" si="0"/>
        <v>72339.224420000013</v>
      </c>
      <c r="H132" s="3">
        <f t="shared" si="1"/>
        <v>0.39000000001396984</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16000</v>
      </c>
      <c r="E133" s="2">
        <v>0</v>
      </c>
      <c r="F133" s="2">
        <v>0</v>
      </c>
      <c r="G133" s="3">
        <f t="shared" si="0"/>
        <v>4224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229525.18</v>
      </c>
      <c r="D148" s="2">
        <f>'PR-RAS'!E152</f>
        <v>205455.12</v>
      </c>
      <c r="E148" s="2">
        <v>0</v>
      </c>
      <c r="F148" s="2">
        <v>0</v>
      </c>
      <c r="G148" s="3">
        <f t="shared" si="0"/>
        <v>94144.006739999983</v>
      </c>
      <c r="H148" s="3">
        <f t="shared" si="1"/>
        <v>0.29999999998835847</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179745.54</v>
      </c>
      <c r="D149" s="2">
        <f>'PR-RAS'!E153</f>
        <v>161839.21</v>
      </c>
      <c r="E149" s="2">
        <v>0</v>
      </c>
      <c r="F149" s="2">
        <v>0</v>
      </c>
      <c r="G149" s="3">
        <f t="shared" si="0"/>
        <v>74506.746079999997</v>
      </c>
      <c r="H149" s="3">
        <f t="shared" si="1"/>
        <v>0.66999999998370185</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155921.48000000001</v>
      </c>
      <c r="D150" s="2">
        <f>'PR-RAS'!E154</f>
        <v>138810.17000000001</v>
      </c>
      <c r="E150" s="2">
        <v>0</v>
      </c>
      <c r="F150" s="2">
        <v>0</v>
      </c>
      <c r="G150" s="3">
        <f t="shared" si="0"/>
        <v>64597.73118000001</v>
      </c>
      <c r="H150" s="3">
        <f t="shared" si="1"/>
        <v>0.65000000002328306</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155921.48000000001</v>
      </c>
      <c r="D151" s="2">
        <f>'PR-RAS'!E155</f>
        <v>138810.17000000001</v>
      </c>
      <c r="E151" s="2">
        <v>0</v>
      </c>
      <c r="F151" s="2">
        <v>0</v>
      </c>
      <c r="G151" s="3">
        <f t="shared" si="0"/>
        <v>65031.273000000008</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4441.4399999999996</v>
      </c>
      <c r="D155" s="2">
        <f>'PR-RAS'!E159</f>
        <v>4522.2700000000004</v>
      </c>
      <c r="E155" s="2">
        <v>0</v>
      </c>
      <c r="F155" s="2">
        <v>0</v>
      </c>
      <c r="G155" s="3">
        <f t="shared" si="0"/>
        <v>2076.8409200000001</v>
      </c>
      <c r="H155" s="3">
        <f t="shared" si="1"/>
        <v>0.71000000000003638</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19382.62</v>
      </c>
      <c r="D156" s="2">
        <f>'PR-RAS'!E160</f>
        <v>18506.77</v>
      </c>
      <c r="E156" s="2">
        <v>0</v>
      </c>
      <c r="F156" s="2">
        <v>0</v>
      </c>
      <c r="G156" s="3">
        <f t="shared" si="0"/>
        <v>8741.4048000000003</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19382.62</v>
      </c>
      <c r="D158" s="2">
        <f>'PR-RAS'!E162</f>
        <v>18506.77</v>
      </c>
      <c r="E158" s="2">
        <v>0</v>
      </c>
      <c r="F158" s="2">
        <v>0</v>
      </c>
      <c r="G158" s="3">
        <f t="shared" si="0"/>
        <v>8854.1971200000007</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49265.33</v>
      </c>
      <c r="D160" s="2">
        <f>'PR-RAS'!E164</f>
        <v>43130.51</v>
      </c>
      <c r="E160" s="2">
        <v>0</v>
      </c>
      <c r="F160" s="2">
        <v>0</v>
      </c>
      <c r="G160" s="3">
        <f t="shared" si="0"/>
        <v>21548.68965</v>
      </c>
      <c r="H160" s="3">
        <f t="shared" si="1"/>
        <v>0.81999999999970896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6319.46</v>
      </c>
      <c r="D161" s="2">
        <f>'PR-RAS'!E165</f>
        <v>5299</v>
      </c>
      <c r="E161" s="2">
        <v>0</v>
      </c>
      <c r="F161" s="2">
        <v>0</v>
      </c>
      <c r="G161" s="3">
        <f t="shared" si="0"/>
        <v>2706.7936</v>
      </c>
      <c r="H161" s="3">
        <f t="shared" si="1"/>
        <v>0.46000000000003638</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719.8</v>
      </c>
      <c r="D162" s="2">
        <f>'PR-RAS'!E166</f>
        <v>28.2</v>
      </c>
      <c r="E162" s="2">
        <v>0</v>
      </c>
      <c r="F162" s="2">
        <v>0</v>
      </c>
      <c r="G162" s="3">
        <f t="shared" si="0"/>
        <v>124.9682</v>
      </c>
      <c r="H162" s="3">
        <f t="shared" si="1"/>
        <v>0.40000000000004476</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5499.66</v>
      </c>
      <c r="D163" s="2">
        <f>'PR-RAS'!E167</f>
        <v>5270.8</v>
      </c>
      <c r="E163" s="2">
        <v>0</v>
      </c>
      <c r="F163" s="2">
        <v>0</v>
      </c>
      <c r="G163" s="3">
        <f t="shared" si="0"/>
        <v>2598.6841199999999</v>
      </c>
      <c r="H163" s="3">
        <f t="shared" si="1"/>
        <v>0.53999999999996362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100</v>
      </c>
      <c r="D164" s="2">
        <f>'PR-RAS'!E168</f>
        <v>0</v>
      </c>
      <c r="E164" s="2">
        <v>0</v>
      </c>
      <c r="F164" s="2">
        <v>0</v>
      </c>
      <c r="G164" s="3">
        <f t="shared" si="0"/>
        <v>16.3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9460.4299999999985</v>
      </c>
      <c r="D166" s="2">
        <f>'PR-RAS'!E170</f>
        <v>11028.26</v>
      </c>
      <c r="E166" s="2">
        <v>0</v>
      </c>
      <c r="F166" s="2">
        <v>0</v>
      </c>
      <c r="G166" s="3">
        <f t="shared" si="0"/>
        <v>5200.2967499999995</v>
      </c>
      <c r="H166" s="3">
        <f t="shared" si="1"/>
        <v>0.68999999999869033</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764.27</v>
      </c>
      <c r="D167" s="2">
        <f>'PR-RAS'!E171</f>
        <v>3268.32</v>
      </c>
      <c r="E167" s="2">
        <v>0</v>
      </c>
      <c r="F167" s="2">
        <v>0</v>
      </c>
      <c r="G167" s="3">
        <f t="shared" si="0"/>
        <v>1211.9510600000001</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16.5</v>
      </c>
      <c r="D168" s="2">
        <f>'PR-RAS'!E172</f>
        <v>0</v>
      </c>
      <c r="E168" s="2">
        <v>0</v>
      </c>
      <c r="F168" s="2">
        <v>0</v>
      </c>
      <c r="G168" s="3">
        <f t="shared" si="0"/>
        <v>2.7555000000000001</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8004.28</v>
      </c>
      <c r="D169" s="2">
        <f>'PR-RAS'!E173</f>
        <v>7388.94</v>
      </c>
      <c r="E169" s="2">
        <v>0</v>
      </c>
      <c r="F169" s="2">
        <v>0</v>
      </c>
      <c r="G169" s="3">
        <f t="shared" si="0"/>
        <v>3827.4028800000001</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675.38</v>
      </c>
      <c r="D171" s="2">
        <f>'PR-RAS'!E175</f>
        <v>371</v>
      </c>
      <c r="E171" s="2">
        <v>0</v>
      </c>
      <c r="F171" s="2">
        <v>0</v>
      </c>
      <c r="G171" s="3">
        <f t="shared" si="0"/>
        <v>240.95460000000003</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32254.9</v>
      </c>
      <c r="D174" s="2">
        <f>'PR-RAS'!E178</f>
        <v>26363.9</v>
      </c>
      <c r="E174" s="2">
        <v>0</v>
      </c>
      <c r="F174" s="2">
        <v>0</v>
      </c>
      <c r="G174" s="3">
        <f t="shared" si="0"/>
        <v>14702.007100000001</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1855.78</v>
      </c>
      <c r="D175" s="2">
        <f>'PR-RAS'!E179</f>
        <v>1781.92</v>
      </c>
      <c r="E175" s="2">
        <v>0</v>
      </c>
      <c r="F175" s="2">
        <v>0</v>
      </c>
      <c r="G175" s="3">
        <f t="shared" si="0"/>
        <v>943.01387999999997</v>
      </c>
      <c r="H175" s="3">
        <f t="shared" si="1"/>
        <v>0.29999999999995453</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8257.9500000000007</v>
      </c>
      <c r="D176" s="2">
        <f>'PR-RAS'!E180</f>
        <v>6837.23</v>
      </c>
      <c r="E176" s="2">
        <v>0</v>
      </c>
      <c r="F176" s="2">
        <v>0</v>
      </c>
      <c r="G176" s="3">
        <f t="shared" si="0"/>
        <v>3838.1717499999995</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803.72</v>
      </c>
      <c r="D177" s="2">
        <f>'PR-RAS'!E181</f>
        <v>173.72</v>
      </c>
      <c r="E177" s="2">
        <v>0</v>
      </c>
      <c r="F177" s="2">
        <v>0</v>
      </c>
      <c r="G177" s="3">
        <f t="shared" si="0"/>
        <v>202.60416000000001</v>
      </c>
      <c r="H177" s="3">
        <f t="shared" si="1"/>
        <v>0.55999999999997385</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423.45</v>
      </c>
      <c r="D178" s="2">
        <f>'PR-RAS'!E182</f>
        <v>355.66</v>
      </c>
      <c r="E178" s="2">
        <v>0</v>
      </c>
      <c r="F178" s="2">
        <v>0</v>
      </c>
      <c r="G178" s="3">
        <f t="shared" si="0"/>
        <v>200.85428999999999</v>
      </c>
      <c r="H178" s="3">
        <f t="shared" si="1"/>
        <v>0.78999999999996362</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791.58</v>
      </c>
      <c r="D179" s="2">
        <f>'PR-RAS'!E183</f>
        <v>395.79</v>
      </c>
      <c r="E179" s="2">
        <v>0</v>
      </c>
      <c r="F179" s="2">
        <v>0</v>
      </c>
      <c r="G179" s="3">
        <f t="shared" si="0"/>
        <v>281.80248</v>
      </c>
      <c r="H179" s="3">
        <f t="shared" si="1"/>
        <v>0.62999999999993861</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2580</v>
      </c>
      <c r="D180" s="2">
        <f>'PR-RAS'!E184</f>
        <v>0</v>
      </c>
      <c r="E180" s="2">
        <v>0</v>
      </c>
      <c r="F180" s="2">
        <v>0</v>
      </c>
      <c r="G180" s="3">
        <f t="shared" si="0"/>
        <v>461.82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5830.48</v>
      </c>
      <c r="D181" s="2">
        <f>'PR-RAS'!E185</f>
        <v>7795.58</v>
      </c>
      <c r="E181" s="2">
        <v>0</v>
      </c>
      <c r="F181" s="2">
        <v>0</v>
      </c>
      <c r="G181" s="3">
        <f t="shared" si="0"/>
        <v>3855.8951999999999</v>
      </c>
      <c r="H181" s="3">
        <f t="shared" si="1"/>
        <v>0.8999999999996362</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862.5</v>
      </c>
      <c r="D182" s="2">
        <f>'PR-RAS'!E186</f>
        <v>395</v>
      </c>
      <c r="E182" s="2">
        <v>0</v>
      </c>
      <c r="F182" s="2">
        <v>0</v>
      </c>
      <c r="G182" s="3">
        <f t="shared" si="0"/>
        <v>299.10249999999996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10849.44</v>
      </c>
      <c r="D183" s="2">
        <f>'PR-RAS'!E187</f>
        <v>8629</v>
      </c>
      <c r="E183" s="2">
        <v>0</v>
      </c>
      <c r="F183" s="2">
        <v>0</v>
      </c>
      <c r="G183" s="3">
        <f t="shared" si="0"/>
        <v>5115.5540799999999</v>
      </c>
      <c r="H183" s="3">
        <f t="shared" si="1"/>
        <v>0.44000000000050932</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1230.54</v>
      </c>
      <c r="D190" s="2">
        <f>'PR-RAS'!E194</f>
        <v>439.35</v>
      </c>
      <c r="E190" s="2">
        <v>0</v>
      </c>
      <c r="F190" s="2">
        <v>0</v>
      </c>
      <c r="G190" s="3">
        <f t="shared" si="0"/>
        <v>398.64635999999996</v>
      </c>
      <c r="H190" s="3">
        <f t="shared" si="1"/>
        <v>0.81000000000005912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297.75</v>
      </c>
      <c r="D192" s="2">
        <f>'PR-RAS'!E196</f>
        <v>297.75</v>
      </c>
      <c r="E192" s="2">
        <v>0</v>
      </c>
      <c r="F192" s="2">
        <v>0</v>
      </c>
      <c r="G192" s="3">
        <f t="shared" si="0"/>
        <v>170.61075</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932.79</v>
      </c>
      <c r="D193" s="2">
        <f>'PR-RAS'!E197</f>
        <v>141.6</v>
      </c>
      <c r="E193" s="2">
        <v>0</v>
      </c>
      <c r="F193" s="2">
        <v>0</v>
      </c>
      <c r="G193" s="3">
        <f t="shared" si="0"/>
        <v>233.47008</v>
      </c>
      <c r="H193" s="3">
        <f t="shared" si="1"/>
        <v>0.61000000000004206</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514.30999999999995</v>
      </c>
      <c r="D198" s="2">
        <f>'PR-RAS'!E202</f>
        <v>485.4</v>
      </c>
      <c r="E198" s="2">
        <v>0</v>
      </c>
      <c r="F198" s="2">
        <v>0</v>
      </c>
      <c r="G198" s="3">
        <f t="shared" si="0"/>
        <v>292.56666999999999</v>
      </c>
      <c r="H198" s="3">
        <f t="shared" si="1"/>
        <v>0.70999999999992269</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514.30999999999995</v>
      </c>
      <c r="D212" s="2">
        <f>'PR-RAS'!E216</f>
        <v>485.4</v>
      </c>
      <c r="E212" s="2">
        <v>0</v>
      </c>
      <c r="F212" s="2">
        <v>0</v>
      </c>
      <c r="G212" s="3">
        <f t="shared" si="0"/>
        <v>313.35820999999999</v>
      </c>
      <c r="H212" s="3">
        <f t="shared" si="1"/>
        <v>0.70999999999992269</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514.30999999999995</v>
      </c>
      <c r="D213" s="2">
        <f>'PR-RAS'!E217</f>
        <v>485.4</v>
      </c>
      <c r="E213" s="2">
        <v>0</v>
      </c>
      <c r="F213" s="2">
        <v>0</v>
      </c>
      <c r="G213" s="3">
        <f t="shared" si="0"/>
        <v>314.84331999999995</v>
      </c>
      <c r="H213" s="3">
        <f t="shared" si="1"/>
        <v>0.70999999999992269</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229525.18</v>
      </c>
      <c r="D295" s="2">
        <f>'PR-RAS'!E299</f>
        <v>205455.12</v>
      </c>
      <c r="E295" s="2">
        <v>0</v>
      </c>
      <c r="F295" s="2">
        <v>0</v>
      </c>
      <c r="G295" s="3">
        <f t="shared" si="12"/>
        <v>188288.01347999997</v>
      </c>
      <c r="H295" s="3">
        <f t="shared" si="13"/>
        <v>0.29999999998835847</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19389.940000000002</v>
      </c>
      <c r="E296" s="2">
        <v>0</v>
      </c>
      <c r="F296" s="2">
        <v>0</v>
      </c>
      <c r="G296" s="3">
        <f t="shared" si="12"/>
        <v>11440.064600000002</v>
      </c>
      <c r="H296" s="3">
        <f t="shared" si="13"/>
        <v>5.9999999997671694E-2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57768.850000000006</v>
      </c>
      <c r="D297" s="2">
        <f>'PR-RAS'!E301</f>
        <v>0</v>
      </c>
      <c r="E297" s="2">
        <v>0</v>
      </c>
      <c r="F297" s="2">
        <v>0</v>
      </c>
      <c r="G297" s="3">
        <f t="shared" si="12"/>
        <v>17099.579600000001</v>
      </c>
      <c r="H297" s="3">
        <f t="shared" si="13"/>
        <v>0.14999999999417923</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450</v>
      </c>
      <c r="D355" s="2">
        <f>'PR-RAS'!E360</f>
        <v>19111.73</v>
      </c>
      <c r="E355" s="2">
        <v>0</v>
      </c>
      <c r="F355" s="2">
        <v>0</v>
      </c>
      <c r="G355" s="3">
        <f t="shared" si="12"/>
        <v>13690.404839999999</v>
      </c>
      <c r="H355" s="3">
        <f t="shared" si="13"/>
        <v>0.27000000000043656</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450</v>
      </c>
      <c r="D368" s="2">
        <f>'PR-RAS'!E373</f>
        <v>19111.73</v>
      </c>
      <c r="E368" s="2">
        <v>0</v>
      </c>
      <c r="F368" s="2">
        <v>0</v>
      </c>
      <c r="G368" s="3">
        <f t="shared" si="12"/>
        <v>14193.159819999999</v>
      </c>
      <c r="H368" s="3">
        <f t="shared" si="13"/>
        <v>0.27000000000043656</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450</v>
      </c>
      <c r="D374" s="2">
        <f>'PR-RAS'!E379</f>
        <v>3111.73</v>
      </c>
      <c r="E374" s="2">
        <v>0</v>
      </c>
      <c r="F374" s="2">
        <v>0</v>
      </c>
      <c r="G374" s="3">
        <f t="shared" si="12"/>
        <v>2489.2005800000002</v>
      </c>
      <c r="H374" s="3">
        <f t="shared" si="13"/>
        <v>0.26999999999998181</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450</v>
      </c>
      <c r="D375" s="2">
        <f>'PR-RAS'!E380</f>
        <v>3111.73</v>
      </c>
      <c r="E375" s="2">
        <v>0</v>
      </c>
      <c r="F375" s="2">
        <v>0</v>
      </c>
      <c r="G375" s="3">
        <f t="shared" si="12"/>
        <v>2495.8740400000002</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16000</v>
      </c>
      <c r="E396" s="2">
        <v>0</v>
      </c>
      <c r="F396" s="2">
        <v>0</v>
      </c>
      <c r="G396" s="3">
        <f t="shared" si="12"/>
        <v>12640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16000</v>
      </c>
      <c r="E400" s="2">
        <v>0</v>
      </c>
      <c r="F400" s="2">
        <v>0</v>
      </c>
      <c r="G400" s="3">
        <f t="shared" si="12"/>
        <v>12768</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450</v>
      </c>
      <c r="D413" s="2">
        <f>'PR-RAS'!E418</f>
        <v>19111.73</v>
      </c>
      <c r="E413" s="2">
        <v>0</v>
      </c>
      <c r="F413" s="2">
        <v>0</v>
      </c>
      <c r="G413" s="3">
        <f t="shared" si="12"/>
        <v>15933.465519999998</v>
      </c>
      <c r="H413" s="3">
        <f t="shared" si="13"/>
        <v>0.27000000000043656</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171756.33</v>
      </c>
      <c r="D417" s="2">
        <f>'PR-RAS'!E422</f>
        <v>224845.06</v>
      </c>
      <c r="E417" s="2">
        <v>0</v>
      </c>
      <c r="F417" s="2">
        <v>0</v>
      </c>
      <c r="G417" s="3">
        <f t="shared" si="12"/>
        <v>258521.72319999998</v>
      </c>
      <c r="H417" s="3">
        <f t="shared" si="13"/>
        <v>0.38999999998486601</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229975.18</v>
      </c>
      <c r="D418" s="2">
        <f>'PR-RAS'!E423</f>
        <v>224566.85</v>
      </c>
      <c r="E418" s="2">
        <v>0</v>
      </c>
      <c r="F418" s="2">
        <v>0</v>
      </c>
      <c r="G418" s="3">
        <f t="shared" si="12"/>
        <v>283188.40295999998</v>
      </c>
      <c r="H418" s="3">
        <f t="shared" si="13"/>
        <v>0.32999999998719431</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278.20999999999185</v>
      </c>
      <c r="E419" s="2">
        <v>0</v>
      </c>
      <c r="F419" s="2">
        <v>0</v>
      </c>
      <c r="G419" s="3">
        <f t="shared" si="12"/>
        <v>232.58355999999318</v>
      </c>
      <c r="H419" s="3">
        <f t="shared" si="13"/>
        <v>0.20999999999185093</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58218.850000000006</v>
      </c>
      <c r="D420" s="2">
        <f>'PR-RAS'!E425</f>
        <v>0</v>
      </c>
      <c r="E420" s="2">
        <v>0</v>
      </c>
      <c r="F420" s="2">
        <v>0</v>
      </c>
      <c r="G420" s="3">
        <f t="shared" si="12"/>
        <v>24393.69815</v>
      </c>
      <c r="H420" s="3">
        <f t="shared" si="13"/>
        <v>0.14999999999417923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171756.33</v>
      </c>
      <c r="D637" s="2">
        <f>'PR-RAS'!E643</f>
        <v>224845.06</v>
      </c>
      <c r="E637" s="2">
        <v>0</v>
      </c>
      <c r="F637" s="2">
        <v>0</v>
      </c>
      <c r="G637" s="3">
        <f t="shared" si="14"/>
        <v>395239.94219999999</v>
      </c>
      <c r="H637" s="3">
        <f t="shared" si="15"/>
        <v>0.38999999998486601</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229975.18</v>
      </c>
      <c r="D638" s="2">
        <f>'PR-RAS'!E644</f>
        <v>224566.85</v>
      </c>
      <c r="E638" s="2">
        <v>0</v>
      </c>
      <c r="F638" s="2">
        <v>0</v>
      </c>
      <c r="G638" s="3">
        <f t="shared" si="14"/>
        <v>432592.35655999999</v>
      </c>
      <c r="H638" s="3">
        <f t="shared" si="15"/>
        <v>0.32999999998719431</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278.20999999999185</v>
      </c>
      <c r="E639" s="2">
        <v>0</v>
      </c>
      <c r="F639" s="2">
        <v>0</v>
      </c>
      <c r="G639" s="3">
        <f t="shared" si="14"/>
        <v>354.99595999998962</v>
      </c>
      <c r="H639" s="3">
        <f t="shared" si="15"/>
        <v>0.20999999999185093</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58218.850000000006</v>
      </c>
      <c r="D640" s="2">
        <f>'PR-RAS'!E646</f>
        <v>0</v>
      </c>
      <c r="E640" s="2">
        <v>0</v>
      </c>
      <c r="F640" s="2">
        <v>0</v>
      </c>
      <c r="G640" s="3">
        <f t="shared" si="14"/>
        <v>37201.845150000001</v>
      </c>
      <c r="H640" s="3">
        <f t="shared" si="15"/>
        <v>0.14999999999417923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278.20999999999185</v>
      </c>
      <c r="E643" s="2">
        <v>0</v>
      </c>
      <c r="F643" s="2">
        <v>0</v>
      </c>
      <c r="G643" s="3">
        <f t="shared" si="14"/>
        <v>357.22163999998952</v>
      </c>
      <c r="H643" s="3">
        <f t="shared" si="15"/>
        <v>0.20999999999185093</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58218.850000000006</v>
      </c>
      <c r="D644" s="2">
        <f>'PR-RAS'!E650</f>
        <v>0</v>
      </c>
      <c r="E644" s="2">
        <v>0</v>
      </c>
      <c r="F644" s="2">
        <v>0</v>
      </c>
      <c r="G644" s="3">
        <f t="shared" si="14"/>
        <v>37434.720550000005</v>
      </c>
      <c r="H644" s="3">
        <f t="shared" si="15"/>
        <v>0.14999999999417923</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57958.2</v>
      </c>
      <c r="D646" s="2">
        <f>'PR-RAS'!E653</f>
        <v>41572.660000000003</v>
      </c>
      <c r="E646" s="2">
        <v>0</v>
      </c>
      <c r="F646" s="2">
        <v>0</v>
      </c>
      <c r="G646" s="3">
        <f t="shared" si="14"/>
        <v>91011.770400000009</v>
      </c>
      <c r="H646" s="3">
        <f t="shared" si="15"/>
        <v>0.53999999999359716</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185387.53</v>
      </c>
      <c r="D647" s="2">
        <f>'PR-RAS'!E654</f>
        <v>231085.06</v>
      </c>
      <c r="E647" s="2">
        <v>0</v>
      </c>
      <c r="F647" s="2">
        <v>0</v>
      </c>
      <c r="G647" s="3">
        <f t="shared" si="14"/>
        <v>418322.24190000002</v>
      </c>
      <c r="H647" s="3">
        <f t="shared" si="15"/>
        <v>0.52999999999883585</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209199.47</v>
      </c>
      <c r="D648" s="2">
        <f>'PR-RAS'!E655</f>
        <v>236849.58</v>
      </c>
      <c r="E648" s="2">
        <v>0</v>
      </c>
      <c r="F648" s="2">
        <v>0</v>
      </c>
      <c r="G648" s="3">
        <f t="shared" si="14"/>
        <v>441835.41360999999</v>
      </c>
      <c r="H648" s="3">
        <f t="shared" si="15"/>
        <v>0.89000000001396984</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34146.25999999998</v>
      </c>
      <c r="D649" s="2">
        <f>'PR-RAS'!E656</f>
        <v>35808.139999999985</v>
      </c>
      <c r="E649" s="2">
        <v>0</v>
      </c>
      <c r="F649" s="2">
        <v>0</v>
      </c>
      <c r="G649" s="3">
        <f t="shared" si="14"/>
        <v>68534.125919999977</v>
      </c>
      <c r="H649" s="3">
        <f t="shared" si="15"/>
        <v>0.3999999999650754</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10</v>
      </c>
      <c r="D651" s="2">
        <f>'PR-RAS'!E658</f>
        <v>9</v>
      </c>
      <c r="E651" s="2">
        <v>0</v>
      </c>
      <c r="F651" s="2">
        <v>0</v>
      </c>
      <c r="G651" s="3">
        <f t="shared" si="14"/>
        <v>18.2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10</v>
      </c>
      <c r="D653" s="2">
        <f>'PR-RAS'!E660</f>
        <v>9</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8810.09</v>
      </c>
      <c r="D670" s="2">
        <f>'PR-RAS'!E677</f>
        <v>0</v>
      </c>
      <c r="E670" s="2">
        <v>0</v>
      </c>
      <c r="F670" s="2">
        <v>0</v>
      </c>
      <c r="G670" s="3">
        <f t="shared" si="14"/>
        <v>5893.9502100000009</v>
      </c>
      <c r="H670" s="3">
        <f t="shared" si="15"/>
        <v>9.0000000000145519E-2</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3311.99</v>
      </c>
      <c r="D677" s="2">
        <f>'PR-RAS'!E684</f>
        <v>2081.17</v>
      </c>
      <c r="E677" s="2">
        <v>0</v>
      </c>
      <c r="F677" s="2">
        <v>0</v>
      </c>
      <c r="G677" s="3">
        <f t="shared" si="14"/>
        <v>5052.6470800000006</v>
      </c>
      <c r="H677" s="3">
        <f t="shared" si="15"/>
        <v>0.18000000000029104</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0</v>
      </c>
      <c r="D727" s="2">
        <f>'PR-RAS'!E734</f>
        <v>5270.8</v>
      </c>
      <c r="E727" s="2">
        <v>0</v>
      </c>
      <c r="F727" s="2">
        <v>0</v>
      </c>
      <c r="G727" s="3">
        <f t="shared" si="14"/>
        <v>7653.2016000000003</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2580</v>
      </c>
      <c r="D729" s="2">
        <f>'PR-RAS'!E736</f>
        <v>0</v>
      </c>
      <c r="E729" s="2">
        <v>0</v>
      </c>
      <c r="F729" s="2">
        <v>0</v>
      </c>
      <c r="G729" s="3">
        <f t="shared" si="14"/>
        <v>1878.24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130.91</v>
      </c>
      <c r="D730" s="2">
        <f>'PR-RAS'!E737</f>
        <v>0</v>
      </c>
      <c r="E730" s="2">
        <v>0</v>
      </c>
      <c r="F730" s="2">
        <v>0</v>
      </c>
      <c r="G730" s="3">
        <f t="shared" si="14"/>
        <v>95.433389999999989</v>
      </c>
      <c r="H730" s="3">
        <f t="shared" si="15"/>
        <v>9.0000000000003411E-2</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6">
        <v>159</v>
      </c>
      <c r="B1581" s="7">
        <v>1</v>
      </c>
      <c r="C1581" s="7">
        <f>OBVEZE!D5</f>
        <v>27697.65</v>
      </c>
      <c r="D1581" s="7"/>
      <c r="E1581" s="7">
        <v>0</v>
      </c>
      <c r="F1581" s="7">
        <v>0</v>
      </c>
      <c r="G1581" s="8">
        <f t="shared" ref="G1581:G1685" si="70">B1581/1000*C1581</f>
        <v>27.697650000000003</v>
      </c>
      <c r="H1581" s="8">
        <f t="shared" ref="H1581:H1685" si="71">ABS(C1581-ROUND(C1581,0))</f>
        <v>0.34999999999854481</v>
      </c>
      <c r="I1581" s="9"/>
      <c r="J1581" s="4"/>
      <c r="K1581" s="5"/>
      <c r="L1581" s="5"/>
      <c r="M1581" s="5"/>
      <c r="N1581" s="5"/>
      <c r="O1581" s="5"/>
      <c r="P1581" s="5"/>
      <c r="Q1581" s="5"/>
      <c r="R1581" s="5"/>
      <c r="S1581" s="5"/>
      <c r="T1581" s="5"/>
      <c r="U1581" s="5"/>
      <c r="V1581" s="5"/>
      <c r="W1581" s="5"/>
      <c r="X1581" s="5"/>
      <c r="Y1581" s="5"/>
      <c r="Z1581" s="5"/>
    </row>
    <row r="1582" spans="1:26" ht="12.75" customHeight="1">
      <c r="A1582" s="10">
        <v>159</v>
      </c>
      <c r="B1582" s="2">
        <v>2</v>
      </c>
      <c r="C1582" s="2">
        <f>OBVEZE!D6</f>
        <v>25988.690000000002</v>
      </c>
      <c r="D1582" s="2">
        <v>0</v>
      </c>
      <c r="E1582" s="2">
        <v>0</v>
      </c>
      <c r="F1582" s="2">
        <v>0</v>
      </c>
      <c r="G1582" s="3">
        <f t="shared" si="70"/>
        <v>51.977380000000004</v>
      </c>
      <c r="H1582" s="3">
        <f t="shared" si="71"/>
        <v>0.30999999999767169</v>
      </c>
      <c r="I1582" s="11"/>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4</v>
      </c>
      <c r="C1584" s="2">
        <f>OBVEZE!D8</f>
        <v>25988.690000000002</v>
      </c>
      <c r="D1584" s="2">
        <v>0</v>
      </c>
      <c r="E1584" s="2">
        <v>0</v>
      </c>
      <c r="F1584" s="2">
        <v>0</v>
      </c>
      <c r="G1584" s="3">
        <f t="shared" si="70"/>
        <v>103.95476000000001</v>
      </c>
      <c r="H1584" s="3">
        <f t="shared" si="71"/>
        <v>0.30999999999767169</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5</v>
      </c>
      <c r="C1585" s="2">
        <f>OBVEZE!D9</f>
        <v>25337.56</v>
      </c>
      <c r="D1585" s="2">
        <v>0</v>
      </c>
      <c r="E1585" s="2">
        <v>0</v>
      </c>
      <c r="F1585" s="2">
        <v>0</v>
      </c>
      <c r="G1585" s="3">
        <f t="shared" si="70"/>
        <v>126.68780000000001</v>
      </c>
      <c r="H1585" s="3">
        <f t="shared" si="71"/>
        <v>0.43999999999869033</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6</v>
      </c>
      <c r="C1586" s="2">
        <f>OBVEZE!D10</f>
        <v>651.13</v>
      </c>
      <c r="D1586" s="2">
        <v>0</v>
      </c>
      <c r="E1586" s="2">
        <v>0</v>
      </c>
      <c r="F1586" s="2">
        <v>0</v>
      </c>
      <c r="G1586" s="3">
        <f t="shared" si="70"/>
        <v>3.9067799999999999</v>
      </c>
      <c r="H1586" s="3">
        <f t="shared" si="71"/>
        <v>0.12999999999999545</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21</v>
      </c>
      <c r="C1601" s="2">
        <f>OBVEZE!D25</f>
        <v>27697.65</v>
      </c>
      <c r="D1601" s="2">
        <v>0</v>
      </c>
      <c r="E1601" s="2">
        <v>0</v>
      </c>
      <c r="F1601" s="2">
        <v>0</v>
      </c>
      <c r="G1601" s="3">
        <f t="shared" si="70"/>
        <v>581.65065000000004</v>
      </c>
      <c r="H1601" s="3">
        <f t="shared" si="71"/>
        <v>0.34999999999854481</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23</v>
      </c>
      <c r="C1603" s="2">
        <f>OBVEZE!D27</f>
        <v>27697.65</v>
      </c>
      <c r="D1603" s="2">
        <v>0</v>
      </c>
      <c r="E1603" s="2">
        <v>0</v>
      </c>
      <c r="F1603" s="2">
        <v>0</v>
      </c>
      <c r="G1603" s="3">
        <f t="shared" si="70"/>
        <v>637.04595000000006</v>
      </c>
      <c r="H1603" s="3">
        <f t="shared" si="71"/>
        <v>0.34999999999854481</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24</v>
      </c>
      <c r="C1604" s="2">
        <f>OBVEZE!D28</f>
        <v>26916.66</v>
      </c>
      <c r="D1604" s="2">
        <v>0</v>
      </c>
      <c r="E1604" s="2">
        <v>0</v>
      </c>
      <c r="F1604" s="2">
        <v>0</v>
      </c>
      <c r="G1604" s="3">
        <f t="shared" si="70"/>
        <v>645.99984000000006</v>
      </c>
      <c r="H1604" s="3">
        <f t="shared" si="71"/>
        <v>0.34000000000014552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25</v>
      </c>
      <c r="C1605" s="2">
        <f>OBVEZE!D29</f>
        <v>780.99</v>
      </c>
      <c r="D1605" s="2">
        <v>0</v>
      </c>
      <c r="E1605" s="2">
        <v>0</v>
      </c>
      <c r="F1605" s="2">
        <v>0</v>
      </c>
      <c r="G1605" s="3">
        <f t="shared" si="70"/>
        <v>19.524750000000001</v>
      </c>
      <c r="H1605" s="3">
        <f t="shared" si="71"/>
        <v>9.9999999999909051E-3</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26</v>
      </c>
      <c r="C1606" s="2" t="str">
        <f>OBVEZE!D30</f>
        <v xml:space="preserve"> </v>
      </c>
      <c r="D1606" s="2">
        <v>0</v>
      </c>
      <c r="E1606" s="2">
        <v>0</v>
      </c>
      <c r="F1606" s="2">
        <v>0</v>
      </c>
      <c r="G1606" s="3" t="e">
        <f t="shared" si="70"/>
        <v>#VALUE!</v>
      </c>
      <c r="H1606" s="3" t="e">
        <f t="shared" si="71"/>
        <v>#VALUE!</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40</v>
      </c>
      <c r="C1620" s="2">
        <f>OBVEZE!D44</f>
        <v>25988.690000000002</v>
      </c>
      <c r="D1620" s="2">
        <v>0</v>
      </c>
      <c r="E1620" s="2">
        <v>0</v>
      </c>
      <c r="F1620" s="2">
        <v>0</v>
      </c>
      <c r="G1620" s="3">
        <f t="shared" si="70"/>
        <v>1039.5476000000001</v>
      </c>
      <c r="H1620" s="3">
        <f t="shared" si="71"/>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100</v>
      </c>
      <c r="C1680" s="2">
        <f>OBVEZE!D104</f>
        <v>25988.69</v>
      </c>
      <c r="D1680" s="2">
        <v>0</v>
      </c>
      <c r="E1680" s="2">
        <v>0</v>
      </c>
      <c r="F1680" s="2">
        <v>0</v>
      </c>
      <c r="G1680" s="3">
        <f t="shared" si="70"/>
        <v>2598.8690000000001</v>
      </c>
      <c r="H1680" s="3">
        <f t="shared" si="71"/>
        <v>0.31000000000130967</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102</v>
      </c>
      <c r="C1682" s="2">
        <f>OBVEZE!D106</f>
        <v>25988.69</v>
      </c>
      <c r="D1682" s="2">
        <v>0</v>
      </c>
      <c r="E1682" s="2">
        <v>0</v>
      </c>
      <c r="F1682" s="2">
        <v>0</v>
      </c>
      <c r="G1682" s="3">
        <f t="shared" si="70"/>
        <v>2650.8463799999995</v>
      </c>
      <c r="H1682" s="3">
        <f t="shared" si="71"/>
        <v>0.31000000000130967</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11" t="s">
        <v>2020</v>
      </c>
      <c r="B1" s="411"/>
      <c r="C1" s="411"/>
    </row>
    <row r="2" spans="1:16" ht="33" customHeight="1">
      <c r="A2" s="412" t="s">
        <v>2021</v>
      </c>
      <c r="B2" s="413"/>
      <c r="C2" s="403"/>
      <c r="D2" s="5"/>
      <c r="E2" s="5"/>
      <c r="F2" s="5"/>
      <c r="G2" s="5"/>
      <c r="H2" s="5"/>
      <c r="I2" s="5"/>
      <c r="J2" s="5"/>
      <c r="K2" s="5"/>
      <c r="L2" s="5"/>
      <c r="M2" s="5"/>
      <c r="N2" s="5"/>
      <c r="O2" s="5"/>
      <c r="P2" s="5"/>
    </row>
    <row r="3" spans="1:16" ht="18.75" customHeight="1">
      <c r="A3" s="222" t="s">
        <v>2022</v>
      </c>
      <c r="B3" s="414" t="s">
        <v>2023</v>
      </c>
      <c r="C3" s="403"/>
      <c r="D3" s="5"/>
      <c r="E3" s="5"/>
      <c r="F3" s="5"/>
      <c r="G3" s="5"/>
      <c r="H3" s="5"/>
      <c r="I3" s="5"/>
      <c r="J3" s="5"/>
      <c r="K3" s="5"/>
      <c r="L3" s="5"/>
      <c r="M3" s="5"/>
      <c r="N3" s="5"/>
      <c r="O3" s="5"/>
      <c r="P3" s="5"/>
    </row>
    <row r="4" spans="1:16" ht="37.5" hidden="1" customHeight="1">
      <c r="A4" s="223" t="s">
        <v>2024</v>
      </c>
      <c r="B4" s="402" t="s">
        <v>2025</v>
      </c>
      <c r="C4" s="403"/>
      <c r="D4" s="5"/>
      <c r="E4" s="5"/>
      <c r="F4" s="5"/>
      <c r="G4" s="5"/>
      <c r="H4" s="5"/>
      <c r="I4" s="5"/>
      <c r="J4" s="5"/>
      <c r="K4" s="5"/>
      <c r="L4" s="5"/>
      <c r="M4" s="5"/>
      <c r="N4" s="5"/>
      <c r="O4" s="5"/>
      <c r="P4" s="5"/>
    </row>
    <row r="5" spans="1:16" ht="48" hidden="1" customHeight="1">
      <c r="A5" s="223" t="s">
        <v>2024</v>
      </c>
      <c r="B5" s="402" t="s">
        <v>2026</v>
      </c>
      <c r="C5" s="403"/>
      <c r="D5" s="5"/>
      <c r="E5" s="5"/>
      <c r="F5" s="5"/>
      <c r="G5" s="5"/>
      <c r="H5" s="5"/>
      <c r="I5" s="5"/>
      <c r="J5" s="5"/>
      <c r="K5" s="5"/>
      <c r="L5" s="5"/>
      <c r="M5" s="5"/>
      <c r="N5" s="5"/>
      <c r="O5" s="5"/>
      <c r="P5" s="5"/>
    </row>
    <row r="6" spans="1:16" ht="59.25" hidden="1" customHeight="1">
      <c r="A6" s="223" t="s">
        <v>2024</v>
      </c>
      <c r="B6" s="402" t="s">
        <v>2027</v>
      </c>
      <c r="C6" s="403"/>
      <c r="D6" s="5"/>
      <c r="E6" s="5"/>
      <c r="F6" s="5"/>
      <c r="G6" s="5"/>
      <c r="H6" s="5"/>
      <c r="I6" s="5"/>
      <c r="J6" s="5"/>
      <c r="K6" s="5"/>
      <c r="L6" s="5"/>
      <c r="M6" s="5"/>
      <c r="N6" s="5"/>
      <c r="O6" s="5"/>
      <c r="P6" s="5"/>
    </row>
    <row r="7" spans="1:16" ht="48" hidden="1" customHeight="1">
      <c r="A7" s="223" t="s">
        <v>2028</v>
      </c>
      <c r="B7" s="402" t="s">
        <v>2029</v>
      </c>
      <c r="C7" s="403"/>
      <c r="D7" s="5"/>
      <c r="E7" s="5"/>
      <c r="F7" s="5"/>
      <c r="G7" s="5"/>
      <c r="H7" s="5"/>
      <c r="I7" s="5"/>
      <c r="J7" s="5"/>
      <c r="K7" s="5"/>
      <c r="L7" s="5"/>
      <c r="M7" s="5"/>
      <c r="N7" s="5"/>
      <c r="O7" s="5"/>
      <c r="P7" s="5"/>
    </row>
    <row r="8" spans="1:16" ht="41.25" hidden="1" customHeight="1">
      <c r="A8" s="223" t="s">
        <v>2030</v>
      </c>
      <c r="B8" s="402" t="s">
        <v>2031</v>
      </c>
      <c r="C8" s="403"/>
      <c r="D8" s="5"/>
      <c r="E8" s="5"/>
      <c r="F8" s="5"/>
      <c r="G8" s="5"/>
      <c r="H8" s="5"/>
      <c r="I8" s="5"/>
      <c r="J8" s="5"/>
      <c r="K8" s="5"/>
      <c r="L8" s="5"/>
      <c r="M8" s="5"/>
      <c r="N8" s="5"/>
      <c r="O8" s="5"/>
      <c r="P8" s="5"/>
    </row>
    <row r="9" spans="1:16" ht="59.25" hidden="1" customHeight="1">
      <c r="A9" s="223" t="s">
        <v>2032</v>
      </c>
      <c r="B9" s="402" t="s">
        <v>2033</v>
      </c>
      <c r="C9" s="403"/>
      <c r="D9" s="5"/>
      <c r="E9" s="5"/>
      <c r="F9" s="5"/>
      <c r="G9" s="5"/>
      <c r="H9" s="5"/>
      <c r="I9" s="5"/>
      <c r="J9" s="5"/>
      <c r="K9" s="5"/>
      <c r="L9" s="5"/>
      <c r="M9" s="5"/>
      <c r="N9" s="5"/>
      <c r="O9" s="5"/>
      <c r="P9" s="5"/>
    </row>
    <row r="10" spans="1:16" ht="61.5" hidden="1" customHeight="1">
      <c r="A10" s="223" t="s">
        <v>2032</v>
      </c>
      <c r="B10" s="402" t="s">
        <v>2034</v>
      </c>
      <c r="C10" s="403"/>
      <c r="D10" s="5"/>
      <c r="E10" s="5"/>
      <c r="F10" s="5"/>
      <c r="G10" s="5"/>
      <c r="H10" s="5"/>
      <c r="I10" s="5"/>
      <c r="J10" s="5"/>
      <c r="K10" s="5"/>
      <c r="L10" s="5"/>
      <c r="M10" s="5"/>
      <c r="N10" s="5"/>
      <c r="O10" s="5"/>
      <c r="P10" s="5"/>
    </row>
    <row r="11" spans="1:16" ht="43.5" hidden="1" customHeight="1">
      <c r="A11" s="223" t="s">
        <v>2032</v>
      </c>
      <c r="B11" s="402" t="s">
        <v>2035</v>
      </c>
      <c r="C11" s="403"/>
      <c r="D11" s="5"/>
      <c r="E11" s="5"/>
      <c r="F11" s="5"/>
      <c r="G11" s="5"/>
      <c r="H11" s="5"/>
      <c r="I11" s="5"/>
      <c r="J11" s="5"/>
      <c r="K11" s="5"/>
      <c r="L11" s="5"/>
      <c r="M11" s="5"/>
      <c r="N11" s="5"/>
      <c r="O11" s="5"/>
      <c r="P11" s="5"/>
    </row>
    <row r="12" spans="1:16" ht="27.75" hidden="1" customHeight="1">
      <c r="A12" s="223" t="s">
        <v>2036</v>
      </c>
      <c r="B12" s="402" t="s">
        <v>2037</v>
      </c>
      <c r="C12" s="403"/>
      <c r="D12" s="5"/>
      <c r="E12" s="5"/>
      <c r="F12" s="5"/>
      <c r="G12" s="5"/>
      <c r="H12" s="5"/>
      <c r="I12" s="5"/>
      <c r="J12" s="5"/>
      <c r="K12" s="5"/>
      <c r="L12" s="5"/>
      <c r="M12" s="5"/>
      <c r="N12" s="5"/>
      <c r="O12" s="5"/>
      <c r="P12" s="5"/>
    </row>
    <row r="13" spans="1:16" ht="27.75" hidden="1" customHeight="1">
      <c r="A13" s="223" t="s">
        <v>2038</v>
      </c>
      <c r="B13" s="402" t="s">
        <v>2039</v>
      </c>
      <c r="C13" s="403"/>
      <c r="D13" s="5"/>
      <c r="E13" s="5"/>
      <c r="F13" s="5"/>
      <c r="G13" s="5"/>
      <c r="H13" s="5"/>
      <c r="I13" s="5"/>
      <c r="J13" s="5"/>
      <c r="K13" s="5"/>
      <c r="L13" s="5"/>
      <c r="M13" s="5"/>
      <c r="N13" s="5"/>
      <c r="O13" s="5"/>
      <c r="P13" s="5"/>
    </row>
    <row r="14" spans="1:16" ht="45.75" hidden="1" customHeight="1">
      <c r="A14" s="223" t="s">
        <v>2040</v>
      </c>
      <c r="B14" s="402" t="s">
        <v>2041</v>
      </c>
      <c r="C14" s="403"/>
      <c r="D14" s="5"/>
      <c r="E14" s="5"/>
      <c r="F14" s="5"/>
      <c r="G14" s="5"/>
      <c r="H14" s="5"/>
      <c r="I14" s="5"/>
      <c r="J14" s="5"/>
      <c r="K14" s="5"/>
      <c r="L14" s="5"/>
      <c r="M14" s="5"/>
      <c r="N14" s="5"/>
      <c r="O14" s="5"/>
      <c r="P14" s="5"/>
    </row>
    <row r="15" spans="1:16" ht="45.75" hidden="1" customHeight="1">
      <c r="A15" s="223" t="s">
        <v>2042</v>
      </c>
      <c r="B15" s="402" t="s">
        <v>2043</v>
      </c>
      <c r="C15" s="403"/>
      <c r="D15" s="5"/>
      <c r="E15" s="5"/>
      <c r="F15" s="5"/>
      <c r="G15" s="5"/>
      <c r="H15" s="5"/>
      <c r="I15" s="5"/>
      <c r="J15" s="5"/>
      <c r="K15" s="5"/>
      <c r="L15" s="5"/>
      <c r="M15" s="5"/>
      <c r="N15" s="5"/>
      <c r="O15" s="5"/>
      <c r="P15" s="5"/>
    </row>
    <row r="16" spans="1:16" ht="51" hidden="1" customHeight="1">
      <c r="A16" s="223" t="s">
        <v>2044</v>
      </c>
      <c r="B16" s="402" t="s">
        <v>2045</v>
      </c>
      <c r="C16" s="403"/>
      <c r="D16" s="5"/>
      <c r="E16" s="5"/>
      <c r="F16" s="5"/>
      <c r="G16" s="5"/>
      <c r="H16" s="5"/>
      <c r="I16" s="5"/>
      <c r="J16" s="5"/>
      <c r="K16" s="5"/>
      <c r="L16" s="5"/>
      <c r="M16" s="5"/>
      <c r="N16" s="5"/>
      <c r="O16" s="5"/>
      <c r="P16" s="5"/>
    </row>
    <row r="17" spans="1:16" ht="27.75" hidden="1" customHeight="1">
      <c r="A17" s="223" t="s">
        <v>2046</v>
      </c>
      <c r="B17" s="402" t="s">
        <v>2047</v>
      </c>
      <c r="C17" s="403"/>
      <c r="D17" s="5"/>
      <c r="E17" s="5"/>
      <c r="F17" s="5"/>
      <c r="G17" s="5"/>
      <c r="H17" s="5"/>
      <c r="I17" s="5"/>
      <c r="J17" s="5"/>
      <c r="K17" s="5"/>
      <c r="L17" s="5"/>
      <c r="M17" s="5"/>
      <c r="N17" s="5"/>
      <c r="O17" s="5"/>
      <c r="P17" s="5"/>
    </row>
    <row r="18" spans="1:16" ht="27.75" hidden="1" customHeight="1">
      <c r="A18" s="223" t="s">
        <v>2048</v>
      </c>
      <c r="B18" s="402" t="s">
        <v>2049</v>
      </c>
      <c r="C18" s="403"/>
      <c r="D18" s="5"/>
      <c r="E18" s="5"/>
      <c r="F18" s="5"/>
      <c r="G18" s="5"/>
      <c r="H18" s="5"/>
      <c r="I18" s="5"/>
      <c r="J18" s="5"/>
      <c r="K18" s="5"/>
      <c r="L18" s="5"/>
      <c r="M18" s="5"/>
      <c r="N18" s="5"/>
      <c r="O18" s="5"/>
      <c r="P18" s="5"/>
    </row>
    <row r="19" spans="1:16" ht="45" hidden="1" customHeight="1">
      <c r="A19" s="223" t="s">
        <v>2048</v>
      </c>
      <c r="B19" s="402" t="s">
        <v>2050</v>
      </c>
      <c r="C19" s="403"/>
      <c r="D19" s="5"/>
      <c r="E19" s="5"/>
      <c r="F19" s="5"/>
      <c r="G19" s="5"/>
      <c r="H19" s="5"/>
      <c r="I19" s="5"/>
      <c r="J19" s="5"/>
      <c r="K19" s="5"/>
      <c r="L19" s="5"/>
      <c r="M19" s="5"/>
      <c r="N19" s="5"/>
      <c r="O19" s="5"/>
      <c r="P19" s="5"/>
    </row>
    <row r="20" spans="1:16" ht="45" hidden="1" customHeight="1">
      <c r="A20" s="223" t="s">
        <v>2051</v>
      </c>
      <c r="B20" s="402" t="s">
        <v>2052</v>
      </c>
      <c r="C20" s="403"/>
      <c r="D20" s="5"/>
      <c r="E20" s="5"/>
      <c r="F20" s="5"/>
      <c r="G20" s="5"/>
      <c r="H20" s="5"/>
      <c r="I20" s="5"/>
      <c r="J20" s="5"/>
      <c r="K20" s="5"/>
      <c r="L20" s="5"/>
      <c r="M20" s="5"/>
      <c r="N20" s="5"/>
      <c r="O20" s="5"/>
      <c r="P20" s="5"/>
    </row>
    <row r="21" spans="1:16" ht="30" hidden="1" customHeight="1">
      <c r="A21" s="223" t="s">
        <v>2053</v>
      </c>
      <c r="B21" s="402" t="s">
        <v>2054</v>
      </c>
      <c r="C21" s="403"/>
      <c r="D21" s="5"/>
      <c r="E21" s="5"/>
      <c r="F21" s="5"/>
      <c r="G21" s="5"/>
      <c r="H21" s="5"/>
      <c r="I21" s="5"/>
      <c r="J21" s="5"/>
      <c r="K21" s="5"/>
      <c r="L21" s="5"/>
      <c r="M21" s="5"/>
      <c r="N21" s="5"/>
      <c r="O21" s="5"/>
      <c r="P21" s="5"/>
    </row>
    <row r="22" spans="1:16" ht="30" hidden="1" customHeight="1">
      <c r="A22" s="223" t="s">
        <v>2055</v>
      </c>
      <c r="B22" s="402" t="s">
        <v>2056</v>
      </c>
      <c r="C22" s="403"/>
      <c r="D22" s="5"/>
      <c r="E22" s="5"/>
      <c r="F22" s="5"/>
      <c r="G22" s="5"/>
      <c r="H22" s="5"/>
      <c r="I22" s="5"/>
      <c r="J22" s="5"/>
      <c r="K22" s="5"/>
      <c r="L22" s="5"/>
      <c r="M22" s="5"/>
      <c r="N22" s="5"/>
      <c r="O22" s="5"/>
      <c r="P22" s="5"/>
    </row>
    <row r="23" spans="1:16" ht="30" hidden="1" customHeight="1">
      <c r="A23" s="223" t="s">
        <v>2057</v>
      </c>
      <c r="B23" s="402" t="s">
        <v>2058</v>
      </c>
      <c r="C23" s="403"/>
      <c r="D23" s="5"/>
      <c r="E23" s="5"/>
      <c r="F23" s="5"/>
      <c r="G23" s="5"/>
      <c r="H23" s="5"/>
      <c r="I23" s="5"/>
      <c r="J23" s="5"/>
      <c r="K23" s="5"/>
      <c r="L23" s="5"/>
      <c r="M23" s="5"/>
      <c r="N23" s="5"/>
      <c r="O23" s="5"/>
      <c r="P23" s="5"/>
    </row>
    <row r="24" spans="1:16" ht="30" hidden="1" customHeight="1">
      <c r="A24" s="223" t="s">
        <v>2059</v>
      </c>
      <c r="B24" s="402" t="s">
        <v>2060</v>
      </c>
      <c r="C24" s="403"/>
      <c r="D24" s="5"/>
      <c r="E24" s="5"/>
      <c r="F24" s="5"/>
      <c r="G24" s="5"/>
      <c r="H24" s="5"/>
      <c r="I24" s="5"/>
      <c r="J24" s="5"/>
      <c r="K24" s="5"/>
      <c r="L24" s="5"/>
      <c r="M24" s="5"/>
      <c r="N24" s="5"/>
      <c r="O24" s="5"/>
      <c r="P24" s="5"/>
    </row>
    <row r="25" spans="1:16" ht="30" hidden="1" customHeight="1">
      <c r="A25" s="223" t="s">
        <v>2061</v>
      </c>
      <c r="B25" s="402" t="s">
        <v>2062</v>
      </c>
      <c r="C25" s="403"/>
      <c r="D25" s="5"/>
      <c r="E25" s="5"/>
      <c r="F25" s="5"/>
      <c r="G25" s="5"/>
      <c r="H25" s="5"/>
      <c r="I25" s="5"/>
      <c r="J25" s="5"/>
      <c r="K25" s="5"/>
      <c r="L25" s="5"/>
      <c r="M25" s="5"/>
      <c r="N25" s="5"/>
      <c r="O25" s="5"/>
      <c r="P25" s="5"/>
    </row>
    <row r="26" spans="1:16" ht="30" hidden="1" customHeight="1">
      <c r="A26" s="223" t="s">
        <v>2063</v>
      </c>
      <c r="B26" s="402" t="s">
        <v>2064</v>
      </c>
      <c r="C26" s="403"/>
      <c r="D26" s="5"/>
      <c r="E26" s="5"/>
      <c r="F26" s="5"/>
      <c r="G26" s="5"/>
      <c r="H26" s="5"/>
      <c r="I26" s="5"/>
      <c r="J26" s="5"/>
      <c r="K26" s="5"/>
      <c r="L26" s="5"/>
      <c r="M26" s="5"/>
      <c r="N26" s="5"/>
      <c r="O26" s="5"/>
      <c r="P26" s="5"/>
    </row>
    <row r="27" spans="1:16" ht="70.5" hidden="1" customHeight="1">
      <c r="A27" s="223" t="s">
        <v>2065</v>
      </c>
      <c r="B27" s="402" t="s">
        <v>2066</v>
      </c>
      <c r="C27" s="403"/>
      <c r="D27" s="5"/>
      <c r="E27" s="5"/>
      <c r="F27" s="5"/>
      <c r="G27" s="5"/>
      <c r="H27" s="5"/>
      <c r="I27" s="5"/>
      <c r="J27" s="5"/>
      <c r="K27" s="5"/>
      <c r="L27" s="5"/>
      <c r="M27" s="5"/>
      <c r="N27" s="5"/>
      <c r="O27" s="5"/>
      <c r="P27" s="5"/>
    </row>
    <row r="28" spans="1:16" ht="48" hidden="1" customHeight="1">
      <c r="A28" s="223" t="s">
        <v>2067</v>
      </c>
      <c r="B28" s="402" t="s">
        <v>2068</v>
      </c>
      <c r="C28" s="403"/>
      <c r="D28" s="5"/>
      <c r="E28" s="5"/>
      <c r="F28" s="5"/>
      <c r="G28" s="5"/>
      <c r="H28" s="5"/>
      <c r="I28" s="5"/>
      <c r="J28" s="5"/>
      <c r="K28" s="5"/>
      <c r="L28" s="5"/>
      <c r="M28" s="5"/>
      <c r="N28" s="5"/>
      <c r="O28" s="5"/>
      <c r="P28" s="5"/>
    </row>
    <row r="29" spans="1:16" ht="100.5" hidden="1" customHeight="1">
      <c r="A29" s="223" t="s">
        <v>2069</v>
      </c>
      <c r="B29" s="402" t="s">
        <v>2070</v>
      </c>
      <c r="C29" s="403"/>
      <c r="D29" s="5"/>
      <c r="E29" s="5"/>
      <c r="F29" s="5"/>
      <c r="G29" s="5"/>
      <c r="H29" s="5"/>
      <c r="I29" s="5"/>
      <c r="J29" s="5"/>
      <c r="K29" s="5"/>
      <c r="L29" s="5"/>
      <c r="M29" s="5"/>
      <c r="N29" s="5"/>
      <c r="O29" s="5"/>
      <c r="P29" s="5"/>
    </row>
    <row r="30" spans="1:16" ht="45" hidden="1" customHeight="1">
      <c r="A30" s="223" t="s">
        <v>2071</v>
      </c>
      <c r="B30" s="402" t="s">
        <v>2072</v>
      </c>
      <c r="C30" s="403"/>
      <c r="D30" s="5"/>
      <c r="E30" s="5"/>
      <c r="F30" s="5"/>
      <c r="G30" s="5"/>
      <c r="H30" s="5"/>
      <c r="I30" s="5"/>
      <c r="J30" s="5"/>
      <c r="K30" s="5"/>
      <c r="L30" s="5"/>
      <c r="M30" s="5"/>
      <c r="N30" s="5"/>
      <c r="O30" s="5"/>
      <c r="P30" s="5"/>
    </row>
    <row r="31" spans="1:16" ht="45" hidden="1" customHeight="1">
      <c r="A31" s="223" t="s">
        <v>2073</v>
      </c>
      <c r="B31" s="402" t="s">
        <v>2074</v>
      </c>
      <c r="C31" s="403"/>
      <c r="D31" s="5"/>
      <c r="E31" s="5"/>
      <c r="F31" s="5"/>
      <c r="G31" s="5"/>
      <c r="H31" s="5"/>
      <c r="I31" s="5"/>
      <c r="J31" s="5"/>
      <c r="K31" s="5"/>
      <c r="L31" s="5"/>
      <c r="M31" s="5"/>
      <c r="N31" s="5"/>
      <c r="O31" s="5"/>
      <c r="P31" s="5"/>
    </row>
    <row r="32" spans="1:16" ht="45" hidden="1" customHeight="1">
      <c r="A32" s="223" t="s">
        <v>2075</v>
      </c>
      <c r="B32" s="402" t="s">
        <v>2076</v>
      </c>
      <c r="C32" s="403"/>
      <c r="D32" s="5"/>
      <c r="E32" s="5"/>
      <c r="F32" s="5"/>
      <c r="G32" s="5"/>
      <c r="H32" s="5"/>
      <c r="I32" s="5"/>
      <c r="J32" s="5"/>
      <c r="K32" s="5"/>
      <c r="L32" s="5"/>
      <c r="M32" s="5"/>
      <c r="N32" s="5"/>
      <c r="O32" s="5"/>
      <c r="P32" s="5"/>
    </row>
    <row r="33" spans="1:16" ht="72" hidden="1" customHeight="1">
      <c r="A33" s="223" t="s">
        <v>2077</v>
      </c>
      <c r="B33" s="402" t="s">
        <v>2078</v>
      </c>
      <c r="C33" s="403"/>
      <c r="D33" s="5"/>
      <c r="E33" s="5"/>
      <c r="F33" s="5"/>
      <c r="G33" s="5"/>
      <c r="H33" s="5"/>
      <c r="I33" s="5"/>
      <c r="J33" s="5"/>
      <c r="K33" s="5"/>
      <c r="L33" s="5"/>
      <c r="M33" s="5"/>
      <c r="N33" s="5"/>
      <c r="O33" s="5"/>
      <c r="P33" s="5"/>
    </row>
    <row r="34" spans="1:16" ht="79.5" hidden="1" customHeight="1">
      <c r="A34" s="223" t="s">
        <v>2079</v>
      </c>
      <c r="B34" s="402" t="s">
        <v>2080</v>
      </c>
      <c r="C34" s="403"/>
      <c r="D34" s="5"/>
      <c r="E34" s="5"/>
      <c r="F34" s="5"/>
      <c r="G34" s="5"/>
      <c r="H34" s="5"/>
      <c r="I34" s="5"/>
      <c r="J34" s="5"/>
      <c r="K34" s="5"/>
      <c r="L34" s="5"/>
      <c r="M34" s="5"/>
      <c r="N34" s="5"/>
      <c r="O34" s="5"/>
      <c r="P34" s="5"/>
    </row>
    <row r="35" spans="1:16" ht="70.5" hidden="1" customHeight="1">
      <c r="A35" s="223" t="s">
        <v>2081</v>
      </c>
      <c r="B35" s="402" t="s">
        <v>2082</v>
      </c>
      <c r="C35" s="403"/>
      <c r="D35" s="5"/>
      <c r="E35" s="5"/>
      <c r="F35" s="5"/>
      <c r="G35" s="5"/>
      <c r="H35" s="5"/>
      <c r="I35" s="5"/>
      <c r="J35" s="5"/>
      <c r="K35" s="5"/>
      <c r="L35" s="5"/>
      <c r="M35" s="5"/>
      <c r="N35" s="5"/>
      <c r="O35" s="5"/>
      <c r="P35" s="5"/>
    </row>
    <row r="36" spans="1:16" ht="45.75" hidden="1" customHeight="1">
      <c r="A36" s="223" t="s">
        <v>2083</v>
      </c>
      <c r="B36" s="402" t="s">
        <v>2084</v>
      </c>
      <c r="C36" s="403"/>
      <c r="D36" s="5"/>
      <c r="E36" s="5"/>
      <c r="F36" s="5"/>
      <c r="G36" s="5"/>
      <c r="H36" s="5"/>
      <c r="I36" s="5"/>
      <c r="J36" s="5"/>
      <c r="K36" s="5"/>
      <c r="L36" s="5"/>
      <c r="M36" s="5"/>
      <c r="N36" s="5"/>
      <c r="O36" s="5"/>
      <c r="P36" s="5"/>
    </row>
    <row r="37" spans="1:16" ht="54.75" hidden="1" customHeight="1">
      <c r="A37" s="223" t="s">
        <v>2085</v>
      </c>
      <c r="B37" s="402" t="s">
        <v>2086</v>
      </c>
      <c r="C37" s="403"/>
      <c r="D37" s="5"/>
      <c r="E37" s="5"/>
      <c r="F37" s="5"/>
      <c r="G37" s="5"/>
      <c r="H37" s="5"/>
      <c r="I37" s="5"/>
      <c r="J37" s="5"/>
      <c r="K37" s="5"/>
      <c r="L37" s="5"/>
      <c r="M37" s="5"/>
      <c r="N37" s="5"/>
      <c r="O37" s="5"/>
      <c r="P37" s="5"/>
    </row>
    <row r="38" spans="1:16" ht="37.5" hidden="1" customHeight="1">
      <c r="A38" s="223" t="s">
        <v>2087</v>
      </c>
      <c r="B38" s="402" t="s">
        <v>2088</v>
      </c>
      <c r="C38" s="403"/>
      <c r="D38" s="5"/>
      <c r="E38" s="5"/>
      <c r="F38" s="5"/>
      <c r="G38" s="5"/>
      <c r="H38" s="5"/>
      <c r="I38" s="5"/>
      <c r="J38" s="5"/>
      <c r="K38" s="5"/>
      <c r="L38" s="5"/>
      <c r="M38" s="5"/>
      <c r="N38" s="5"/>
      <c r="O38" s="5"/>
      <c r="P38" s="5"/>
    </row>
    <row r="39" spans="1:16" ht="61.5" hidden="1" customHeight="1">
      <c r="A39" s="223" t="s">
        <v>2089</v>
      </c>
      <c r="B39" s="402" t="s">
        <v>2090</v>
      </c>
      <c r="C39" s="403"/>
      <c r="D39" s="5"/>
      <c r="E39" s="5"/>
      <c r="F39" s="5"/>
      <c r="G39" s="5"/>
      <c r="H39" s="5"/>
      <c r="I39" s="5"/>
      <c r="J39" s="5"/>
      <c r="K39" s="5"/>
      <c r="L39" s="5"/>
      <c r="M39" s="5"/>
      <c r="N39" s="5"/>
      <c r="O39" s="5"/>
      <c r="P39" s="5"/>
    </row>
    <row r="40" spans="1:16" ht="53.25" hidden="1" customHeight="1">
      <c r="A40" s="223" t="s">
        <v>2091</v>
      </c>
      <c r="B40" s="402" t="s">
        <v>2092</v>
      </c>
      <c r="C40" s="403"/>
      <c r="D40" s="5"/>
      <c r="E40" s="5"/>
      <c r="F40" s="5"/>
      <c r="G40" s="5"/>
      <c r="H40" s="5"/>
      <c r="I40" s="5"/>
      <c r="J40" s="5"/>
      <c r="K40" s="5"/>
      <c r="L40" s="5"/>
      <c r="M40" s="5"/>
      <c r="N40" s="5"/>
      <c r="O40" s="5"/>
      <c r="P40" s="5"/>
    </row>
    <row r="41" spans="1:16" ht="73.5" hidden="1" customHeight="1">
      <c r="A41" s="223" t="s">
        <v>2093</v>
      </c>
      <c r="B41" s="402" t="s">
        <v>2094</v>
      </c>
      <c r="C41" s="403"/>
      <c r="D41" s="5"/>
      <c r="E41" s="5"/>
      <c r="F41" s="5"/>
      <c r="G41" s="5"/>
      <c r="H41" s="5"/>
      <c r="I41" s="5"/>
      <c r="J41" s="5"/>
      <c r="K41" s="5"/>
      <c r="L41" s="5"/>
      <c r="M41" s="5"/>
      <c r="N41" s="5"/>
      <c r="O41" s="5"/>
      <c r="P41" s="5"/>
    </row>
    <row r="42" spans="1:16" ht="57.75" hidden="1" customHeight="1">
      <c r="A42" s="223" t="s">
        <v>2095</v>
      </c>
      <c r="B42" s="402" t="s">
        <v>2096</v>
      </c>
      <c r="C42" s="403"/>
      <c r="D42" s="5"/>
      <c r="E42" s="5"/>
      <c r="F42" s="5"/>
      <c r="G42" s="5"/>
      <c r="H42" s="5"/>
      <c r="I42" s="5"/>
      <c r="J42" s="5"/>
      <c r="K42" s="5"/>
      <c r="L42" s="5"/>
      <c r="M42" s="5"/>
      <c r="N42" s="5"/>
      <c r="O42" s="5"/>
      <c r="P42" s="5"/>
    </row>
    <row r="43" spans="1:16" ht="84" hidden="1" customHeight="1">
      <c r="A43" s="223" t="s">
        <v>2097</v>
      </c>
      <c r="B43" s="402" t="s">
        <v>2098</v>
      </c>
      <c r="C43" s="403"/>
      <c r="D43" s="5"/>
      <c r="E43" s="5"/>
      <c r="F43" s="5"/>
      <c r="G43" s="5"/>
      <c r="H43" s="5"/>
      <c r="I43" s="5"/>
      <c r="J43" s="5"/>
      <c r="K43" s="5"/>
      <c r="L43" s="5"/>
      <c r="M43" s="5"/>
      <c r="N43" s="5"/>
      <c r="O43" s="5"/>
      <c r="P43" s="5"/>
    </row>
    <row r="44" spans="1:16" ht="48" hidden="1" customHeight="1">
      <c r="A44" s="223" t="s">
        <v>2099</v>
      </c>
      <c r="B44" s="402" t="s">
        <v>2100</v>
      </c>
      <c r="C44" s="403"/>
      <c r="D44" s="5"/>
      <c r="E44" s="5"/>
      <c r="F44" s="5"/>
      <c r="G44" s="5"/>
      <c r="H44" s="5"/>
      <c r="I44" s="5"/>
      <c r="J44" s="5"/>
      <c r="K44" s="5"/>
      <c r="L44" s="5"/>
      <c r="M44" s="5"/>
      <c r="N44" s="5"/>
      <c r="O44" s="5"/>
      <c r="P44" s="5"/>
    </row>
    <row r="45" spans="1:16" ht="57" hidden="1" customHeight="1">
      <c r="A45" s="223" t="s">
        <v>2101</v>
      </c>
      <c r="B45" s="402" t="s">
        <v>2102</v>
      </c>
      <c r="C45" s="403"/>
      <c r="D45" s="5"/>
      <c r="E45" s="5"/>
      <c r="F45" s="5"/>
      <c r="G45" s="5"/>
      <c r="H45" s="5"/>
      <c r="I45" s="5"/>
      <c r="J45" s="5"/>
      <c r="K45" s="5"/>
      <c r="L45" s="5"/>
      <c r="M45" s="5"/>
      <c r="N45" s="5"/>
      <c r="O45" s="5"/>
      <c r="P45" s="5"/>
    </row>
    <row r="46" spans="1:16" ht="73.5" hidden="1" customHeight="1">
      <c r="A46" s="223" t="s">
        <v>2103</v>
      </c>
      <c r="B46" s="407" t="s">
        <v>2104</v>
      </c>
      <c r="C46" s="403"/>
      <c r="D46" s="5"/>
      <c r="E46" s="5"/>
      <c r="F46" s="5"/>
      <c r="G46" s="5"/>
      <c r="H46" s="5"/>
      <c r="I46" s="5"/>
      <c r="J46" s="5"/>
      <c r="K46" s="5"/>
      <c r="L46" s="5"/>
      <c r="M46" s="5"/>
      <c r="N46" s="5"/>
      <c r="O46" s="5"/>
      <c r="P46" s="5"/>
    </row>
    <row r="47" spans="1:16" ht="66" hidden="1" customHeight="1">
      <c r="A47" s="39" t="s">
        <v>2105</v>
      </c>
      <c r="B47" s="408" t="s">
        <v>2106</v>
      </c>
      <c r="C47" s="408"/>
      <c r="D47" s="5"/>
      <c r="E47" s="5"/>
      <c r="F47" s="5"/>
      <c r="G47" s="5"/>
      <c r="H47" s="5"/>
      <c r="I47" s="5"/>
      <c r="J47" s="5"/>
      <c r="K47" s="5"/>
      <c r="L47" s="5"/>
      <c r="M47" s="5"/>
      <c r="N47" s="5"/>
      <c r="O47" s="5"/>
      <c r="P47" s="5"/>
    </row>
    <row r="48" spans="1:16" ht="123.75" customHeight="1">
      <c r="A48" s="202" t="s">
        <v>2107</v>
      </c>
      <c r="B48" s="406" t="s">
        <v>2108</v>
      </c>
      <c r="C48" s="405"/>
      <c r="D48" s="5"/>
      <c r="E48" s="5"/>
      <c r="F48" s="5"/>
      <c r="G48" s="5"/>
      <c r="H48" s="5"/>
      <c r="I48" s="5"/>
      <c r="J48" s="5"/>
      <c r="K48" s="5"/>
      <c r="L48" s="5"/>
      <c r="M48" s="5"/>
      <c r="N48" s="5"/>
      <c r="O48" s="5"/>
      <c r="P48" s="5"/>
    </row>
    <row r="49" spans="1:16" ht="34.5" customHeight="1">
      <c r="A49" s="202" t="s">
        <v>2109</v>
      </c>
      <c r="B49" s="404" t="s">
        <v>2110</v>
      </c>
      <c r="C49" s="405"/>
      <c r="D49" s="5"/>
      <c r="E49" s="5"/>
      <c r="F49" s="5"/>
      <c r="G49" s="5"/>
      <c r="H49" s="5"/>
      <c r="I49" s="5"/>
      <c r="J49" s="5"/>
      <c r="K49" s="5"/>
      <c r="L49" s="5"/>
      <c r="M49" s="5"/>
      <c r="N49" s="5"/>
      <c r="O49" s="5"/>
      <c r="P49" s="5"/>
    </row>
    <row r="50" spans="1:16" ht="34.5" customHeight="1">
      <c r="A50" s="202" t="s">
        <v>2111</v>
      </c>
      <c r="B50" s="404" t="s">
        <v>2112</v>
      </c>
      <c r="C50" s="405"/>
      <c r="D50" s="5"/>
      <c r="E50" s="5"/>
      <c r="F50" s="5"/>
      <c r="G50" s="5"/>
      <c r="H50" s="5"/>
      <c r="I50" s="5"/>
      <c r="J50" s="5"/>
      <c r="K50" s="5"/>
      <c r="L50" s="5"/>
      <c r="M50" s="5"/>
      <c r="N50" s="5"/>
      <c r="O50" s="5"/>
      <c r="P50" s="5"/>
    </row>
    <row r="51" spans="1:16" ht="31.5" customHeight="1">
      <c r="A51" s="224" t="s">
        <v>2113</v>
      </c>
      <c r="B51" s="402" t="s">
        <v>2114</v>
      </c>
      <c r="C51" s="403"/>
      <c r="D51" s="5"/>
      <c r="E51" s="5"/>
      <c r="F51" s="5"/>
      <c r="G51" s="5"/>
      <c r="H51" s="5"/>
      <c r="I51" s="5"/>
      <c r="J51" s="5"/>
      <c r="K51" s="5"/>
      <c r="L51" s="5"/>
      <c r="M51" s="5"/>
      <c r="N51" s="5"/>
      <c r="O51" s="5"/>
      <c r="P51" s="5"/>
    </row>
    <row r="52" spans="1:16" ht="31.5" customHeight="1">
      <c r="A52" s="224" t="s">
        <v>2115</v>
      </c>
      <c r="B52" s="402" t="s">
        <v>2116</v>
      </c>
      <c r="C52" s="403"/>
      <c r="D52" s="5"/>
      <c r="E52" s="5"/>
      <c r="F52" s="5"/>
      <c r="G52" s="5"/>
      <c r="H52" s="5"/>
      <c r="I52" s="5"/>
      <c r="J52" s="5"/>
      <c r="K52" s="5"/>
      <c r="L52" s="5"/>
      <c r="M52" s="5"/>
      <c r="N52" s="5"/>
      <c r="O52" s="5"/>
      <c r="P52" s="5"/>
    </row>
    <row r="53" spans="1:16" ht="31.5" customHeight="1">
      <c r="A53" s="224" t="s">
        <v>2117</v>
      </c>
      <c r="B53" s="409" t="s">
        <v>2118</v>
      </c>
      <c r="C53" s="410"/>
      <c r="D53" s="5"/>
      <c r="E53" s="5"/>
      <c r="F53" s="5"/>
      <c r="G53" s="5"/>
      <c r="H53" s="5"/>
      <c r="I53" s="5"/>
      <c r="J53" s="5"/>
      <c r="K53" s="5"/>
      <c r="L53" s="5"/>
      <c r="M53" s="5"/>
      <c r="N53" s="5"/>
      <c r="O53" s="5"/>
      <c r="P53" s="5"/>
    </row>
    <row r="54" spans="1:16" ht="31.5" customHeight="1">
      <c r="A54" s="224" t="s">
        <v>2119</v>
      </c>
      <c r="B54" s="409" t="s">
        <v>2120</v>
      </c>
      <c r="C54" s="410"/>
      <c r="D54" s="5"/>
      <c r="E54" s="5"/>
      <c r="F54" s="5"/>
      <c r="G54" s="5"/>
      <c r="H54" s="5"/>
      <c r="I54" s="5"/>
      <c r="J54" s="5"/>
      <c r="K54" s="5"/>
      <c r="L54" s="5"/>
      <c r="M54" s="5"/>
      <c r="N54" s="5"/>
      <c r="O54" s="5"/>
      <c r="P54" s="5"/>
    </row>
    <row r="55" spans="1:16" ht="54.6" customHeight="1">
      <c r="A55" s="224" t="s">
        <v>2121</v>
      </c>
      <c r="B55" s="409" t="s">
        <v>2122</v>
      </c>
      <c r="C55" s="410"/>
      <c r="D55" s="5"/>
      <c r="E55" s="5"/>
      <c r="F55" s="5"/>
      <c r="G55" s="5"/>
      <c r="H55" s="5"/>
      <c r="I55" s="5"/>
      <c r="J55" s="5"/>
      <c r="K55" s="5"/>
      <c r="L55" s="5"/>
      <c r="M55" s="5"/>
      <c r="N55" s="5"/>
      <c r="O55" s="5"/>
      <c r="P55" s="5"/>
    </row>
    <row r="56" spans="1:16" ht="54.6" customHeight="1">
      <c r="A56" s="224" t="s">
        <v>2123</v>
      </c>
      <c r="B56" s="409" t="s">
        <v>2124</v>
      </c>
      <c r="C56" s="410"/>
      <c r="D56" s="5"/>
      <c r="E56" s="5"/>
      <c r="F56" s="5"/>
      <c r="G56" s="5"/>
      <c r="H56" s="5"/>
      <c r="I56" s="5"/>
      <c r="J56" s="5"/>
      <c r="K56" s="5"/>
      <c r="L56" s="5"/>
      <c r="M56" s="5"/>
      <c r="N56" s="5"/>
      <c r="O56" s="5"/>
      <c r="P56" s="5"/>
    </row>
    <row r="57" spans="1:16" ht="54" customHeight="1">
      <c r="A57" s="224" t="s">
        <v>2125</v>
      </c>
      <c r="B57" s="409" t="s">
        <v>2126</v>
      </c>
      <c r="C57" s="410"/>
      <c r="D57" s="5"/>
      <c r="E57" s="5"/>
      <c r="F57" s="5"/>
      <c r="G57" s="5"/>
      <c r="H57" s="5"/>
      <c r="I57" s="5"/>
      <c r="J57" s="5"/>
      <c r="K57" s="5"/>
      <c r="L57" s="5"/>
      <c r="M57" s="5"/>
      <c r="N57" s="5"/>
      <c r="O57" s="5"/>
      <c r="P57" s="5"/>
    </row>
    <row r="58" spans="1:16" ht="31.15" customHeight="1">
      <c r="A58" s="270" t="s">
        <v>2127</v>
      </c>
      <c r="B58" s="400" t="s">
        <v>2128</v>
      </c>
      <c r="C58" s="401"/>
      <c r="D58" s="5"/>
      <c r="E58" s="5"/>
      <c r="F58" s="5"/>
      <c r="G58" s="5"/>
      <c r="H58" s="5"/>
      <c r="I58" s="5"/>
      <c r="J58" s="5"/>
      <c r="K58" s="5"/>
      <c r="L58" s="5"/>
      <c r="M58" s="5"/>
      <c r="N58" s="5"/>
      <c r="O58" s="5"/>
      <c r="P58" s="5"/>
    </row>
    <row r="59" spans="1:16" ht="46.5" customHeight="1">
      <c r="A59" s="302" t="s">
        <v>2129</v>
      </c>
      <c r="B59" s="415" t="s">
        <v>2130</v>
      </c>
      <c r="C59" s="416"/>
      <c r="D59" s="298"/>
      <c r="E59" s="5"/>
      <c r="F59" s="5"/>
      <c r="G59" s="5"/>
      <c r="H59" s="5"/>
      <c r="I59" s="5"/>
      <c r="J59" s="5"/>
      <c r="K59" s="5"/>
      <c r="L59" s="5"/>
      <c r="M59" s="5"/>
      <c r="N59" s="5"/>
      <c r="O59" s="5"/>
      <c r="P59" s="5"/>
    </row>
    <row r="60" spans="1:16" ht="39" customHeight="1">
      <c r="A60" s="302" t="s">
        <v>2131</v>
      </c>
      <c r="B60" s="415" t="s">
        <v>2132</v>
      </c>
      <c r="C60" s="416"/>
      <c r="D60" s="325"/>
      <c r="E60" s="229"/>
      <c r="F60" s="229"/>
      <c r="G60" s="229"/>
      <c r="H60" s="229"/>
      <c r="I60" s="229"/>
      <c r="J60" s="229"/>
      <c r="K60" s="229"/>
      <c r="L60" s="229"/>
      <c r="M60" s="229"/>
      <c r="N60" s="229"/>
      <c r="O60" s="229"/>
      <c r="P60" s="229"/>
    </row>
    <row r="61" spans="1:16" ht="39" customHeight="1">
      <c r="A61" s="302" t="s">
        <v>2133</v>
      </c>
      <c r="B61" s="415" t="s">
        <v>2134</v>
      </c>
      <c r="C61" s="416"/>
      <c r="D61" s="325"/>
      <c r="E61" s="229"/>
      <c r="F61" s="229"/>
      <c r="G61" s="229"/>
      <c r="H61" s="229"/>
      <c r="I61" s="229"/>
      <c r="J61" s="229"/>
      <c r="K61" s="229"/>
      <c r="L61" s="229"/>
      <c r="M61" s="229"/>
      <c r="N61" s="229"/>
      <c r="O61" s="229"/>
      <c r="P61" s="229"/>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c r="A2" s="366" t="s">
        <v>1970</v>
      </c>
      <c r="B2" s="367"/>
      <c r="C2" s="367"/>
      <c r="D2" s="367"/>
      <c r="E2" s="367"/>
      <c r="F2" s="367"/>
      <c r="G2" s="367"/>
      <c r="H2" s="367"/>
      <c r="I2" s="367"/>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43636</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c r="B12" s="24"/>
      <c r="C12" s="25"/>
      <c r="D12" s="314"/>
      <c r="E12" s="336"/>
      <c r="F12" s="360" t="s">
        <v>1984</v>
      </c>
      <c r="G12" s="361"/>
      <c r="H12" s="321" t="s">
        <v>1985</v>
      </c>
      <c r="I12" s="27" t="s">
        <v>1986</v>
      </c>
      <c r="J12" s="228"/>
      <c r="K12" s="228"/>
      <c r="L12" s="5"/>
      <c r="M12" s="5"/>
      <c r="N12" s="5"/>
      <c r="O12" s="5"/>
      <c r="P12" s="5"/>
      <c r="Q12" s="5"/>
      <c r="R12" s="5"/>
      <c r="S12" s="5"/>
      <c r="T12" s="5"/>
      <c r="U12" s="5"/>
      <c r="V12" s="5"/>
      <c r="W12" s="5"/>
    </row>
    <row r="13" spans="1:23" ht="23.25">
      <c r="B13" s="18" t="s">
        <v>1987</v>
      </c>
      <c r="C13" s="242" t="s">
        <v>5</v>
      </c>
      <c r="D13" s="314"/>
      <c r="E13" s="336"/>
      <c r="F13" s="333" t="s">
        <v>1988</v>
      </c>
      <c r="G13" s="334"/>
      <c r="H13" s="335"/>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c r="A17" s="357" t="s">
        <v>1977</v>
      </c>
      <c r="B17" s="340" t="str">
        <f>'PR-RAS'!B6</f>
        <v>PRIHODI POSLOVANJA (šifre 61+62+63+64+65+66+67+68)</v>
      </c>
      <c r="C17" s="341"/>
      <c r="D17" s="341"/>
      <c r="E17" s="341"/>
      <c r="F17" s="342"/>
      <c r="G17" s="28" t="str">
        <f>'PR-RAS'!C6</f>
        <v>6</v>
      </c>
      <c r="H17" s="275">
        <f>'PR-RAS'!D6</f>
        <v>171756.33</v>
      </c>
      <c r="I17" s="275">
        <f>'PR-RAS'!E6</f>
        <v>224845.06</v>
      </c>
      <c r="J17" s="5"/>
      <c r="K17" s="5"/>
      <c r="L17" s="5"/>
      <c r="M17" s="5"/>
      <c r="N17" s="5"/>
      <c r="O17" s="5"/>
      <c r="P17" s="5"/>
      <c r="Q17" s="5"/>
      <c r="R17" s="5"/>
      <c r="S17" s="5"/>
      <c r="T17" s="5"/>
      <c r="U17" s="5"/>
      <c r="V17" s="5"/>
      <c r="W17" s="5"/>
    </row>
    <row r="18" spans="1:23" ht="12.75" customHeight="1">
      <c r="A18" s="358"/>
      <c r="B18" s="343" t="str">
        <f>'PR-RAS'!B152</f>
        <v xml:space="preserve">RASHODI POSLOVANJA (šifre 31+32+34+35+36+37+38) </v>
      </c>
      <c r="C18" s="344"/>
      <c r="D18" s="344"/>
      <c r="E18" s="344"/>
      <c r="F18" s="345"/>
      <c r="G18" s="29" t="str">
        <f>'PR-RAS'!C152</f>
        <v>3</v>
      </c>
      <c r="H18" s="275">
        <f>'PR-RAS'!D152</f>
        <v>229525.18</v>
      </c>
      <c r="I18" s="275">
        <f>'PR-RAS'!E152</f>
        <v>205455.12</v>
      </c>
      <c r="J18" s="5"/>
      <c r="K18" s="5"/>
      <c r="L18" s="5"/>
      <c r="M18" s="5"/>
      <c r="N18" s="5"/>
      <c r="O18" s="5"/>
      <c r="P18" s="5"/>
      <c r="Q18" s="5"/>
      <c r="R18" s="5"/>
      <c r="S18" s="5"/>
      <c r="T18" s="5"/>
      <c r="U18" s="5"/>
      <c r="V18" s="5"/>
      <c r="W18" s="5"/>
    </row>
    <row r="19" spans="1:23" ht="12.75" customHeight="1">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278.20999999999185</v>
      </c>
      <c r="J19" s="5"/>
      <c r="K19" s="5"/>
      <c r="L19" s="5"/>
      <c r="M19" s="5"/>
      <c r="N19" s="5"/>
      <c r="O19" s="5"/>
      <c r="P19" s="5"/>
      <c r="Q19" s="5"/>
      <c r="R19" s="5"/>
      <c r="S19" s="5"/>
      <c r="T19" s="5"/>
      <c r="U19" s="5"/>
      <c r="V19" s="5"/>
      <c r="W19" s="5"/>
    </row>
    <row r="20" spans="1:23" ht="12.75" customHeight="1">
      <c r="A20" s="359"/>
      <c r="B20" s="346" t="str">
        <f>'PR-RAS'!B650</f>
        <v>Manjak prihoda i primitaka za pokriće u sljedećem razdoblju (šifre Y005 + '9222-9221' - X005 - '9221-9222' )</v>
      </c>
      <c r="C20" s="347"/>
      <c r="D20" s="347"/>
      <c r="E20" s="347"/>
      <c r="F20" s="348"/>
      <c r="G20" s="30" t="str">
        <f>'PR-RAS'!C650</f>
        <v>Y006</v>
      </c>
      <c r="H20" s="275">
        <f>'PR-RAS'!D650</f>
        <v>58218.850000000006</v>
      </c>
      <c r="I20" s="275">
        <f>'PR-RAS'!E650</f>
        <v>0</v>
      </c>
      <c r="J20" s="5"/>
      <c r="K20" s="5"/>
      <c r="L20" s="5"/>
      <c r="M20" s="5"/>
      <c r="N20" s="5"/>
      <c r="O20" s="5"/>
      <c r="P20" s="5"/>
      <c r="Q20" s="5"/>
      <c r="R20" s="5"/>
      <c r="S20" s="5"/>
      <c r="T20" s="5"/>
      <c r="U20" s="5"/>
      <c r="V20" s="5"/>
      <c r="W20" s="5"/>
    </row>
    <row r="21" spans="1:23" ht="29.25" customHeight="1">
      <c r="A21" s="200" t="s">
        <v>1989</v>
      </c>
      <c r="B21" s="337" t="s">
        <v>8</v>
      </c>
      <c r="C21" s="338"/>
      <c r="D21" s="338"/>
      <c r="E21" s="338"/>
      <c r="F21" s="339"/>
      <c r="G21" s="201" t="s">
        <v>9</v>
      </c>
      <c r="H21" s="265" t="s">
        <v>1990</v>
      </c>
      <c r="I21" s="266" t="s">
        <v>1991</v>
      </c>
      <c r="J21" s="5"/>
      <c r="K21" s="5"/>
      <c r="L21" s="5"/>
      <c r="M21" s="5"/>
      <c r="N21" s="5"/>
      <c r="O21" s="5"/>
      <c r="P21" s="5"/>
      <c r="Q21" s="5"/>
      <c r="R21" s="5"/>
      <c r="S21" s="5"/>
      <c r="T21" s="5"/>
      <c r="U21" s="5"/>
      <c r="V21" s="5"/>
      <c r="W21" s="5"/>
    </row>
    <row r="22" spans="1:23" ht="12.75" customHeight="1">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c r="A26" s="200" t="s">
        <v>1989</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c r="A27" s="357" t="s">
        <v>1992</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c r="A32" s="200" t="s">
        <v>1989</v>
      </c>
      <c r="B32" s="337" t="s">
        <v>8</v>
      </c>
      <c r="C32" s="338"/>
      <c r="D32" s="338"/>
      <c r="E32" s="338"/>
      <c r="F32" s="339"/>
      <c r="G32" s="201" t="s">
        <v>9</v>
      </c>
      <c r="H32" s="265" t="s">
        <v>1993</v>
      </c>
      <c r="I32" s="266" t="s">
        <v>1994</v>
      </c>
      <c r="J32" s="5"/>
      <c r="K32" s="5"/>
      <c r="L32" s="5"/>
      <c r="M32" s="5"/>
      <c r="N32" s="5"/>
      <c r="O32" s="5"/>
      <c r="P32" s="5"/>
      <c r="Q32" s="5"/>
      <c r="R32" s="5"/>
      <c r="S32" s="5"/>
      <c r="T32" s="5"/>
      <c r="U32" s="5"/>
      <c r="V32" s="5"/>
      <c r="W32" s="5"/>
    </row>
    <row r="33" spans="1:23" ht="12.75" customHeight="1">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37" t="s">
        <v>8</v>
      </c>
      <c r="C37" s="338"/>
      <c r="D37" s="338"/>
      <c r="E37" s="338"/>
      <c r="F37" s="339"/>
      <c r="G37" s="201" t="s">
        <v>9</v>
      </c>
      <c r="H37" s="265" t="s">
        <v>1990</v>
      </c>
      <c r="I37" s="266" t="s">
        <v>1951</v>
      </c>
      <c r="J37" s="5"/>
      <c r="K37" s="5"/>
      <c r="L37" s="5"/>
      <c r="M37" s="5"/>
      <c r="N37" s="5"/>
      <c r="O37" s="5"/>
      <c r="P37" s="5"/>
      <c r="Q37" s="5"/>
      <c r="R37" s="5"/>
      <c r="S37" s="5"/>
      <c r="T37" s="5"/>
      <c r="U37" s="5"/>
      <c r="V37" s="5"/>
      <c r="W37" s="5"/>
    </row>
    <row r="38" spans="1:23" ht="12.75" customHeight="1">
      <c r="A38" s="357" t="s">
        <v>1983</v>
      </c>
      <c r="B38" s="340" t="str">
        <f>OBVEZE!B5</f>
        <v>Stanje obveza 1. siječnja (=stanju obveza iz Izvještaja o obvezama na 31. prosinca prethodne godine)</v>
      </c>
      <c r="C38" s="341"/>
      <c r="D38" s="341"/>
      <c r="E38" s="341"/>
      <c r="F38" s="342"/>
      <c r="G38" s="126" t="str">
        <f>OBVEZE!C5</f>
        <v>V001</v>
      </c>
      <c r="H38" s="275">
        <f>OBVEZE!D5</f>
        <v>27697.65</v>
      </c>
      <c r="I38" s="275" t="s">
        <v>1995</v>
      </c>
      <c r="J38" s="5"/>
      <c r="K38" s="5"/>
      <c r="L38" s="5"/>
      <c r="M38" s="5"/>
      <c r="N38" s="5"/>
      <c r="O38" s="5"/>
      <c r="P38" s="5"/>
      <c r="Q38" s="5"/>
      <c r="R38" s="5"/>
      <c r="S38" s="5"/>
      <c r="T38" s="5"/>
      <c r="U38" s="5"/>
      <c r="V38" s="5"/>
      <c r="W38" s="5"/>
    </row>
    <row r="39" spans="1:23" ht="12.75" customHeight="1">
      <c r="A39" s="358"/>
      <c r="B39" s="343" t="str">
        <f>OBVEZE!B44</f>
        <v>Stanje obveza na kraju izvještajnog razdoblja (šifre V001+V002-V004) i (šifre V007+V009)</v>
      </c>
      <c r="C39" s="344"/>
      <c r="D39" s="344"/>
      <c r="E39" s="344"/>
      <c r="F39" s="345"/>
      <c r="G39" s="127" t="str">
        <f>OBVEZE!C44</f>
        <v>V006</v>
      </c>
      <c r="H39" s="275" t="s">
        <v>1995</v>
      </c>
      <c r="I39" s="275">
        <f>OBVEZE!D44</f>
        <v>25988.690000000002</v>
      </c>
      <c r="J39" s="5"/>
      <c r="K39" s="5"/>
      <c r="L39" s="5"/>
      <c r="M39" s="5"/>
      <c r="N39" s="5"/>
      <c r="O39" s="5"/>
      <c r="P39" s="5"/>
      <c r="Q39" s="5"/>
      <c r="R39" s="5"/>
      <c r="S39" s="5"/>
      <c r="T39" s="5"/>
      <c r="U39" s="5"/>
      <c r="V39" s="5"/>
      <c r="W39" s="5"/>
    </row>
    <row r="40" spans="1:23" ht="12.75" customHeight="1">
      <c r="A40" s="358"/>
      <c r="B40" s="343" t="str">
        <f>OBVEZE!B45</f>
        <v>Stanje dospjelih obveza na kraju izvještajnog razdoblja (šifre V008+D23+D24 + 'D dio 25,26' + D27)</v>
      </c>
      <c r="C40" s="344"/>
      <c r="D40" s="344"/>
      <c r="E40" s="344"/>
      <c r="F40" s="345"/>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59"/>
      <c r="B41" s="346" t="str">
        <f>OBVEZE!B104</f>
        <v>Stanje nedospjelih obveza na kraju izvještajnog razdoblja (šifre V010 + ND23 + ND24 + 'ND dio 25,26' + ND27)</v>
      </c>
      <c r="C41" s="347"/>
      <c r="D41" s="347"/>
      <c r="E41" s="347"/>
      <c r="F41" s="348"/>
      <c r="G41" s="128" t="str">
        <f>OBVEZE!C104</f>
        <v>V009</v>
      </c>
      <c r="H41" s="276" t="s">
        <v>1995</v>
      </c>
      <c r="I41" s="276">
        <f>OBVEZE!D104</f>
        <v>25988.69</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1" zoomScaleNormal="100" workbookViewId="0">
      <selection activeCell="E137" sqref="E137"/>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c r="A1" s="268" t="s">
        <v>0</v>
      </c>
      <c r="B1" s="322" t="s">
        <v>1</v>
      </c>
      <c r="C1" s="268" t="s">
        <v>2</v>
      </c>
      <c r="D1" s="323" t="s">
        <v>3</v>
      </c>
      <c r="E1" s="268" t="s">
        <v>4</v>
      </c>
      <c r="F1" s="324" t="s">
        <v>5</v>
      </c>
    </row>
    <row r="2" spans="1:24" s="174" customFormat="1" ht="50.1" customHeight="1">
      <c r="A2" s="376" t="s">
        <v>6</v>
      </c>
      <c r="B2" s="377"/>
      <c r="C2" s="377"/>
      <c r="D2" s="377"/>
      <c r="E2" s="377"/>
      <c r="F2" s="377"/>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8" t="s">
        <v>14</v>
      </c>
      <c r="B5" s="379"/>
      <c r="C5" s="166"/>
      <c r="D5" s="52"/>
      <c r="E5" s="52"/>
      <c r="F5" s="44"/>
    </row>
    <row r="6" spans="1:24" ht="12.75" customHeight="1">
      <c r="A6" s="63">
        <v>6</v>
      </c>
      <c r="B6" s="220" t="s">
        <v>15</v>
      </c>
      <c r="C6" s="247" t="s">
        <v>16</v>
      </c>
      <c r="D6" s="60">
        <f>D7+D43+D49+D82+D106+D125+D134+D140</f>
        <v>171756.33</v>
      </c>
      <c r="E6" s="60">
        <f>E7+E43+E49+E82+E106+E125+E134+E140</f>
        <v>224845.06</v>
      </c>
      <c r="F6" s="45">
        <f t="shared" ref="F6:F132" si="0">IF(D6&lt;&gt;0,IF(E6/D6&gt;=100,"&gt;&gt;100",E6/D6*100),"-")</f>
        <v>130.90932951350325</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12122.08</v>
      </c>
      <c r="E49" s="60">
        <f>E50+E53+E58+E61+E64+E68+E71+E74+E77</f>
        <v>2081.17</v>
      </c>
      <c r="F49" s="45">
        <f t="shared" si="0"/>
        <v>17.168423240895951</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8810.09</v>
      </c>
      <c r="E61" s="60">
        <f t="shared" si="10"/>
        <v>0</v>
      </c>
      <c r="F61" s="45">
        <f t="shared" si="0"/>
        <v>0</v>
      </c>
    </row>
    <row r="62" spans="1:6" ht="12.75" customHeight="1">
      <c r="A62" s="63">
        <v>6341</v>
      </c>
      <c r="B62" s="65" t="s">
        <v>127</v>
      </c>
      <c r="C62" s="247" t="s">
        <v>128</v>
      </c>
      <c r="D62" s="194">
        <v>8810.09</v>
      </c>
      <c r="E62" s="194"/>
      <c r="F62" s="45">
        <f t="shared" si="0"/>
        <v>0</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v>0</v>
      </c>
      <c r="E67" s="192"/>
      <c r="F67" s="71" t="str">
        <f t="shared" si="0"/>
        <v>-</v>
      </c>
    </row>
    <row r="68" spans="1:6" ht="24">
      <c r="A68" s="63" t="s">
        <v>139</v>
      </c>
      <c r="B68" s="183" t="s">
        <v>140</v>
      </c>
      <c r="C68" s="247" t="s">
        <v>139</v>
      </c>
      <c r="D68" s="60">
        <f t="shared" ref="D68:E68" si="11">SUM(D69:D70)</f>
        <v>3311.99</v>
      </c>
      <c r="E68" s="60">
        <f t="shared" si="11"/>
        <v>2081.17</v>
      </c>
      <c r="F68" s="45">
        <f t="shared" si="0"/>
        <v>62.837448180701038</v>
      </c>
    </row>
    <row r="69" spans="1:6" ht="12.75" customHeight="1">
      <c r="A69" s="63" t="s">
        <v>141</v>
      </c>
      <c r="B69" s="64" t="s">
        <v>142</v>
      </c>
      <c r="C69" s="247" t="s">
        <v>141</v>
      </c>
      <c r="D69" s="194">
        <v>3311.99</v>
      </c>
      <c r="E69" s="194">
        <v>2081.17</v>
      </c>
      <c r="F69" s="45">
        <f t="shared" si="0"/>
        <v>62.837448180701038</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1.4</v>
      </c>
      <c r="E82" s="60">
        <f t="shared" si="15"/>
        <v>1.48</v>
      </c>
      <c r="F82" s="45">
        <f t="shared" si="0"/>
        <v>105.71428571428572</v>
      </c>
    </row>
    <row r="83" spans="1:6" ht="12.75" customHeight="1">
      <c r="A83" s="63">
        <v>641</v>
      </c>
      <c r="B83" s="64" t="s">
        <v>169</v>
      </c>
      <c r="C83" s="247" t="s">
        <v>170</v>
      </c>
      <c r="D83" s="60">
        <f t="shared" ref="D83:E83" si="16">SUM(D84:D90)</f>
        <v>1.4</v>
      </c>
      <c r="E83" s="60">
        <f t="shared" si="16"/>
        <v>1.48</v>
      </c>
      <c r="F83" s="45">
        <f t="shared" si="0"/>
        <v>105.71428571428572</v>
      </c>
    </row>
    <row r="84" spans="1:6" ht="12.75" customHeight="1">
      <c r="A84" s="63">
        <v>6412</v>
      </c>
      <c r="B84" s="64" t="s">
        <v>171</v>
      </c>
      <c r="C84" s="247" t="s">
        <v>172</v>
      </c>
      <c r="D84" s="194">
        <v>0</v>
      </c>
      <c r="E84" s="331"/>
      <c r="F84" s="45" t="str">
        <f t="shared" si="0"/>
        <v>-</v>
      </c>
    </row>
    <row r="85" spans="1:6" ht="12.75" customHeight="1">
      <c r="A85" s="63">
        <v>6413</v>
      </c>
      <c r="B85" s="64" t="s">
        <v>173</v>
      </c>
      <c r="C85" s="247" t="s">
        <v>174</v>
      </c>
      <c r="D85" s="194">
        <v>1.4</v>
      </c>
      <c r="E85" s="194">
        <v>1.48</v>
      </c>
      <c r="F85" s="45">
        <f t="shared" si="0"/>
        <v>105.71428571428572</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s="67" customFormat="1" ht="24">
      <c r="A106" s="70">
        <v>65</v>
      </c>
      <c r="B106" s="65" t="s">
        <v>215</v>
      </c>
      <c r="C106" s="278" t="s">
        <v>216</v>
      </c>
      <c r="D106" s="332">
        <f>D107+D112+D120+D124</f>
        <v>0</v>
      </c>
      <c r="E106" s="332">
        <f>E107+E112+E120+E124</f>
        <v>0</v>
      </c>
      <c r="F106" s="71"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c r="F117" s="45" t="str">
        <f t="shared" si="0"/>
        <v>-</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v>0</v>
      </c>
      <c r="E124" s="192"/>
      <c r="F124" s="71" t="str">
        <f t="shared" si="0"/>
        <v>-</v>
      </c>
    </row>
    <row r="125" spans="1:6" ht="24">
      <c r="A125" s="63">
        <v>66</v>
      </c>
      <c r="B125" s="182" t="s">
        <v>253</v>
      </c>
      <c r="C125" s="247" t="s">
        <v>254</v>
      </c>
      <c r="D125" s="60">
        <f t="shared" ref="D125:E125" si="22">D126+D129</f>
        <v>10115.17</v>
      </c>
      <c r="E125" s="60">
        <f t="shared" si="22"/>
        <v>5417.34</v>
      </c>
      <c r="F125" s="45">
        <f t="shared" si="0"/>
        <v>53.55658876716852</v>
      </c>
    </row>
    <row r="126" spans="1:6" ht="12.75" customHeight="1">
      <c r="A126" s="63">
        <v>661</v>
      </c>
      <c r="B126" s="65" t="s">
        <v>255</v>
      </c>
      <c r="C126" s="247" t="s">
        <v>256</v>
      </c>
      <c r="D126" s="60">
        <f t="shared" ref="D126:E126" si="23">SUM(D127:D128)</f>
        <v>10115.17</v>
      </c>
      <c r="E126" s="60">
        <f t="shared" si="23"/>
        <v>5417.34</v>
      </c>
      <c r="F126" s="45">
        <f t="shared" si="0"/>
        <v>53.55658876716852</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10115.17</v>
      </c>
      <c r="E128" s="194">
        <v>5417.34</v>
      </c>
      <c r="F128" s="45">
        <f t="shared" si="0"/>
        <v>53.55658876716852</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149517.68</v>
      </c>
      <c r="E134" s="60">
        <f t="shared" si="25"/>
        <v>217345.07</v>
      </c>
      <c r="F134" s="45">
        <f t="shared" ref="F134:F229" si="26">IF(D134&lt;&gt;0,IF(E134/D134&gt;=100,"&gt;&gt;100",E134/D134*100),"-")</f>
        <v>145.36412683770911</v>
      </c>
    </row>
    <row r="135" spans="1:6" ht="24">
      <c r="A135" s="63">
        <v>671</v>
      </c>
      <c r="B135" s="182" t="s">
        <v>273</v>
      </c>
      <c r="C135" s="247" t="s">
        <v>274</v>
      </c>
      <c r="D135" s="60">
        <f t="shared" ref="D135:E135" si="27">SUM(D136:D138)</f>
        <v>149517.68</v>
      </c>
      <c r="E135" s="60">
        <f t="shared" si="27"/>
        <v>217345.07</v>
      </c>
      <c r="F135" s="45">
        <f t="shared" si="26"/>
        <v>145.36412683770911</v>
      </c>
    </row>
    <row r="136" spans="1:6" ht="12.75" customHeight="1">
      <c r="A136" s="63">
        <v>6711</v>
      </c>
      <c r="B136" s="65" t="s">
        <v>275</v>
      </c>
      <c r="C136" s="247" t="s">
        <v>276</v>
      </c>
      <c r="D136" s="194">
        <v>149517.68</v>
      </c>
      <c r="E136" s="194">
        <v>201345.07</v>
      </c>
      <c r="F136" s="45">
        <f t="shared" si="26"/>
        <v>134.66305121909329</v>
      </c>
    </row>
    <row r="137" spans="1:6" ht="24">
      <c r="A137" s="63">
        <v>6712</v>
      </c>
      <c r="B137" s="182" t="s">
        <v>277</v>
      </c>
      <c r="C137" s="247" t="s">
        <v>278</v>
      </c>
      <c r="D137" s="194">
        <v>0</v>
      </c>
      <c r="E137" s="194">
        <v>16000</v>
      </c>
      <c r="F137" s="45" t="str">
        <f t="shared" si="26"/>
        <v>-</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229525.18</v>
      </c>
      <c r="E152" s="60">
        <f>E153+E164+E202+E221+E230+E262+E273</f>
        <v>205455.12</v>
      </c>
      <c r="F152" s="45">
        <f t="shared" si="26"/>
        <v>89.513107015099607</v>
      </c>
    </row>
    <row r="153" spans="1:6" ht="12.75" customHeight="1">
      <c r="A153" s="63">
        <v>31</v>
      </c>
      <c r="B153" s="64" t="s">
        <v>308</v>
      </c>
      <c r="C153" s="247" t="s">
        <v>309</v>
      </c>
      <c r="D153" s="60">
        <f t="shared" ref="D153:E153" si="30">D154+D159+D160</f>
        <v>179745.54</v>
      </c>
      <c r="E153" s="60">
        <f t="shared" si="30"/>
        <v>161839.21</v>
      </c>
      <c r="F153" s="45">
        <f t="shared" si="26"/>
        <v>90.037955879183414</v>
      </c>
    </row>
    <row r="154" spans="1:6" ht="12.75" customHeight="1">
      <c r="A154" s="63">
        <v>311</v>
      </c>
      <c r="B154" s="64" t="s">
        <v>310</v>
      </c>
      <c r="C154" s="247" t="s">
        <v>311</v>
      </c>
      <c r="D154" s="60">
        <f t="shared" ref="D154:E154" si="31">SUM(D155:D158)</f>
        <v>155921.48000000001</v>
      </c>
      <c r="E154" s="60">
        <f t="shared" si="31"/>
        <v>138810.17000000001</v>
      </c>
      <c r="F154" s="45">
        <f t="shared" si="26"/>
        <v>89.025687801321538</v>
      </c>
    </row>
    <row r="155" spans="1:6" ht="12.75" customHeight="1">
      <c r="A155" s="63">
        <v>3111</v>
      </c>
      <c r="B155" s="64" t="s">
        <v>312</v>
      </c>
      <c r="C155" s="247" t="s">
        <v>313</v>
      </c>
      <c r="D155" s="194">
        <v>155921.48000000001</v>
      </c>
      <c r="E155" s="194">
        <v>138810.17000000001</v>
      </c>
      <c r="F155" s="45">
        <f t="shared" si="26"/>
        <v>89.025687801321538</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4441.4399999999996</v>
      </c>
      <c r="E159" s="194">
        <v>4522.2700000000004</v>
      </c>
      <c r="F159" s="45">
        <f t="shared" si="26"/>
        <v>101.81990525595303</v>
      </c>
    </row>
    <row r="160" spans="1:6" ht="12.75" customHeight="1">
      <c r="A160" s="63">
        <v>313</v>
      </c>
      <c r="B160" s="65" t="s">
        <v>322</v>
      </c>
      <c r="C160" s="247" t="s">
        <v>323</v>
      </c>
      <c r="D160" s="60">
        <f t="shared" ref="D160:E160" si="32">SUM(D161:D163)</f>
        <v>19382.62</v>
      </c>
      <c r="E160" s="60">
        <f t="shared" si="32"/>
        <v>18506.77</v>
      </c>
      <c r="F160" s="45">
        <f t="shared" si="26"/>
        <v>95.481261047268134</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19382.62</v>
      </c>
      <c r="E162" s="194">
        <v>18506.77</v>
      </c>
      <c r="F162" s="45">
        <f t="shared" si="26"/>
        <v>95.481261047268134</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49265.33</v>
      </c>
      <c r="E164" s="60">
        <f>E165+E170+E178+E188+E189+E194</f>
        <v>43130.51</v>
      </c>
      <c r="F164" s="45">
        <f t="shared" si="26"/>
        <v>87.547388802632597</v>
      </c>
    </row>
    <row r="165" spans="1:6" ht="12.75" customHeight="1">
      <c r="A165" s="63">
        <v>321</v>
      </c>
      <c r="B165" s="64" t="s">
        <v>332</v>
      </c>
      <c r="C165" s="247" t="s">
        <v>333</v>
      </c>
      <c r="D165" s="60">
        <f t="shared" ref="D165:E165" si="33">SUM(D166:D169)</f>
        <v>6319.46</v>
      </c>
      <c r="E165" s="60">
        <f t="shared" si="33"/>
        <v>5299</v>
      </c>
      <c r="F165" s="45">
        <f t="shared" si="26"/>
        <v>83.852101287135298</v>
      </c>
    </row>
    <row r="166" spans="1:6" ht="12.75" customHeight="1">
      <c r="A166" s="63">
        <v>3211</v>
      </c>
      <c r="B166" s="64" t="s">
        <v>334</v>
      </c>
      <c r="C166" s="247" t="s">
        <v>335</v>
      </c>
      <c r="D166" s="194">
        <v>719.8</v>
      </c>
      <c r="E166" s="194">
        <v>28.2</v>
      </c>
      <c r="F166" s="45">
        <f t="shared" si="26"/>
        <v>3.9177549319255349</v>
      </c>
    </row>
    <row r="167" spans="1:6" ht="12.75" customHeight="1">
      <c r="A167" s="63">
        <v>3212</v>
      </c>
      <c r="B167" s="64" t="s">
        <v>336</v>
      </c>
      <c r="C167" s="247" t="s">
        <v>337</v>
      </c>
      <c r="D167" s="194">
        <v>5499.66</v>
      </c>
      <c r="E167" s="194">
        <v>5270.8</v>
      </c>
      <c r="F167" s="45">
        <f t="shared" si="26"/>
        <v>95.838651843932183</v>
      </c>
    </row>
    <row r="168" spans="1:6" ht="12.75" customHeight="1">
      <c r="A168" s="63">
        <v>3213</v>
      </c>
      <c r="B168" s="64" t="s">
        <v>338</v>
      </c>
      <c r="C168" s="247" t="s">
        <v>339</v>
      </c>
      <c r="D168" s="194">
        <v>100</v>
      </c>
      <c r="E168" s="194"/>
      <c r="F168" s="45">
        <f t="shared" si="26"/>
        <v>0</v>
      </c>
    </row>
    <row r="169" spans="1:6" ht="12.75" customHeight="1">
      <c r="A169" s="63">
        <v>3214</v>
      </c>
      <c r="B169" s="64" t="s">
        <v>340</v>
      </c>
      <c r="C169" s="247" t="s">
        <v>341</v>
      </c>
      <c r="D169" s="194">
        <v>0</v>
      </c>
      <c r="E169" s="194"/>
      <c r="F169" s="45" t="str">
        <f t="shared" si="26"/>
        <v>-</v>
      </c>
    </row>
    <row r="170" spans="1:6" ht="12.75" customHeight="1">
      <c r="A170" s="63">
        <v>322</v>
      </c>
      <c r="B170" s="64" t="s">
        <v>342</v>
      </c>
      <c r="C170" s="247" t="s">
        <v>343</v>
      </c>
      <c r="D170" s="60">
        <f t="shared" ref="D170:E170" si="34">SUM(D171:D177)</f>
        <v>9460.4299999999985</v>
      </c>
      <c r="E170" s="60">
        <f t="shared" si="34"/>
        <v>11028.26</v>
      </c>
      <c r="F170" s="45">
        <f t="shared" si="26"/>
        <v>116.5725025183845</v>
      </c>
    </row>
    <row r="171" spans="1:6" ht="12.75" customHeight="1">
      <c r="A171" s="63">
        <v>3221</v>
      </c>
      <c r="B171" s="64" t="s">
        <v>344</v>
      </c>
      <c r="C171" s="247" t="s">
        <v>345</v>
      </c>
      <c r="D171" s="194">
        <v>764.27</v>
      </c>
      <c r="E171" s="194">
        <v>3268.32</v>
      </c>
      <c r="F171" s="45">
        <f t="shared" si="26"/>
        <v>427.63944679236403</v>
      </c>
    </row>
    <row r="172" spans="1:6" ht="12.75" customHeight="1">
      <c r="A172" s="63">
        <v>3222</v>
      </c>
      <c r="B172" s="64" t="s">
        <v>346</v>
      </c>
      <c r="C172" s="247" t="s">
        <v>347</v>
      </c>
      <c r="D172" s="194">
        <v>16.5</v>
      </c>
      <c r="E172" s="194"/>
      <c r="F172" s="45">
        <f t="shared" si="26"/>
        <v>0</v>
      </c>
    </row>
    <row r="173" spans="1:6" ht="12.75" customHeight="1">
      <c r="A173" s="63">
        <v>3223</v>
      </c>
      <c r="B173" s="65" t="s">
        <v>348</v>
      </c>
      <c r="C173" s="247" t="s">
        <v>349</v>
      </c>
      <c r="D173" s="194">
        <v>8004.28</v>
      </c>
      <c r="E173" s="194">
        <v>7388.94</v>
      </c>
      <c r="F173" s="45">
        <f t="shared" si="26"/>
        <v>92.312362885856075</v>
      </c>
    </row>
    <row r="174" spans="1:6" ht="12.75" customHeight="1">
      <c r="A174" s="63">
        <v>3224</v>
      </c>
      <c r="B174" s="65" t="s">
        <v>350</v>
      </c>
      <c r="C174" s="247" t="s">
        <v>351</v>
      </c>
      <c r="D174" s="194">
        <v>0</v>
      </c>
      <c r="E174" s="194"/>
      <c r="F174" s="45" t="str">
        <f t="shared" si="26"/>
        <v>-</v>
      </c>
    </row>
    <row r="175" spans="1:6" ht="12.75" customHeight="1">
      <c r="A175" s="63">
        <v>3225</v>
      </c>
      <c r="B175" s="65" t="s">
        <v>352</v>
      </c>
      <c r="C175" s="247" t="s">
        <v>353</v>
      </c>
      <c r="D175" s="194">
        <v>675.38</v>
      </c>
      <c r="E175" s="194">
        <v>371</v>
      </c>
      <c r="F175" s="45">
        <f t="shared" si="26"/>
        <v>54.932038259942551</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c r="F177" s="45" t="str">
        <f t="shared" si="26"/>
        <v>-</v>
      </c>
    </row>
    <row r="178" spans="1:6" ht="12.75" customHeight="1">
      <c r="A178" s="63">
        <v>323</v>
      </c>
      <c r="B178" s="65" t="s">
        <v>358</v>
      </c>
      <c r="C178" s="247" t="s">
        <v>359</v>
      </c>
      <c r="D178" s="60">
        <f t="shared" ref="D178:E178" si="35">SUM(D179:D187)</f>
        <v>32254.9</v>
      </c>
      <c r="E178" s="60">
        <f t="shared" si="35"/>
        <v>26363.9</v>
      </c>
      <c r="F178" s="45">
        <f t="shared" si="26"/>
        <v>81.736108312225426</v>
      </c>
    </row>
    <row r="179" spans="1:6" ht="12.75" customHeight="1">
      <c r="A179" s="63">
        <v>3231</v>
      </c>
      <c r="B179" s="65" t="s">
        <v>360</v>
      </c>
      <c r="C179" s="247" t="s">
        <v>361</v>
      </c>
      <c r="D179" s="194">
        <v>1855.78</v>
      </c>
      <c r="E179" s="194">
        <v>1781.92</v>
      </c>
      <c r="F179" s="45">
        <f t="shared" si="26"/>
        <v>96.020002370970701</v>
      </c>
    </row>
    <row r="180" spans="1:6" ht="12.75" customHeight="1">
      <c r="A180" s="63">
        <v>3232</v>
      </c>
      <c r="B180" s="65" t="s">
        <v>362</v>
      </c>
      <c r="C180" s="247" t="s">
        <v>363</v>
      </c>
      <c r="D180" s="194">
        <v>8257.9500000000007</v>
      </c>
      <c r="E180" s="194">
        <v>6837.23</v>
      </c>
      <c r="F180" s="45">
        <f t="shared" si="26"/>
        <v>82.795730175164522</v>
      </c>
    </row>
    <row r="181" spans="1:6" ht="12.75" customHeight="1">
      <c r="A181" s="63">
        <v>3233</v>
      </c>
      <c r="B181" s="65" t="s">
        <v>364</v>
      </c>
      <c r="C181" s="247" t="s">
        <v>365</v>
      </c>
      <c r="D181" s="194">
        <v>803.72</v>
      </c>
      <c r="E181" s="194">
        <v>173.72</v>
      </c>
      <c r="F181" s="45">
        <f t="shared" si="26"/>
        <v>21.614492609366444</v>
      </c>
    </row>
    <row r="182" spans="1:6" ht="12.75" customHeight="1">
      <c r="A182" s="63">
        <v>3234</v>
      </c>
      <c r="B182" s="65" t="s">
        <v>366</v>
      </c>
      <c r="C182" s="247" t="s">
        <v>367</v>
      </c>
      <c r="D182" s="194">
        <v>423.45</v>
      </c>
      <c r="E182" s="194">
        <v>355.66</v>
      </c>
      <c r="F182" s="45">
        <f t="shared" si="26"/>
        <v>83.991026095170625</v>
      </c>
    </row>
    <row r="183" spans="1:6" ht="12.75" customHeight="1">
      <c r="A183" s="63">
        <v>3235</v>
      </c>
      <c r="B183" s="64" t="s">
        <v>368</v>
      </c>
      <c r="C183" s="247" t="s">
        <v>369</v>
      </c>
      <c r="D183" s="194">
        <v>791.58</v>
      </c>
      <c r="E183" s="194">
        <v>395.79</v>
      </c>
      <c r="F183" s="45">
        <f t="shared" si="26"/>
        <v>50</v>
      </c>
    </row>
    <row r="184" spans="1:6" ht="12.75" customHeight="1">
      <c r="A184" s="63">
        <v>3236</v>
      </c>
      <c r="B184" s="64" t="s">
        <v>370</v>
      </c>
      <c r="C184" s="247" t="s">
        <v>371</v>
      </c>
      <c r="D184" s="194">
        <v>2580</v>
      </c>
      <c r="E184" s="194"/>
      <c r="F184" s="45">
        <f t="shared" si="26"/>
        <v>0</v>
      </c>
    </row>
    <row r="185" spans="1:6" ht="12.75" customHeight="1">
      <c r="A185" s="63">
        <v>3237</v>
      </c>
      <c r="B185" s="64" t="s">
        <v>372</v>
      </c>
      <c r="C185" s="247" t="s">
        <v>373</v>
      </c>
      <c r="D185" s="194">
        <v>5830.48</v>
      </c>
      <c r="E185" s="194">
        <v>7795.58</v>
      </c>
      <c r="F185" s="45">
        <f t="shared" si="26"/>
        <v>133.70391460051317</v>
      </c>
    </row>
    <row r="186" spans="1:6" ht="12.75" customHeight="1">
      <c r="A186" s="63">
        <v>3238</v>
      </c>
      <c r="B186" s="64" t="s">
        <v>374</v>
      </c>
      <c r="C186" s="247" t="s">
        <v>375</v>
      </c>
      <c r="D186" s="194">
        <v>862.5</v>
      </c>
      <c r="E186" s="194">
        <v>395</v>
      </c>
      <c r="F186" s="45">
        <f t="shared" si="26"/>
        <v>45.79710144927536</v>
      </c>
    </row>
    <row r="187" spans="1:6" ht="12.75" customHeight="1">
      <c r="A187" s="63">
        <v>3239</v>
      </c>
      <c r="B187" s="64" t="s">
        <v>376</v>
      </c>
      <c r="C187" s="247" t="s">
        <v>377</v>
      </c>
      <c r="D187" s="194">
        <v>10849.44</v>
      </c>
      <c r="E187" s="194">
        <v>8629</v>
      </c>
      <c r="F187" s="45">
        <f t="shared" si="26"/>
        <v>79.534058900735886</v>
      </c>
    </row>
    <row r="188" spans="1:6" ht="12.75" customHeight="1">
      <c r="A188" s="63">
        <v>324</v>
      </c>
      <c r="B188" s="64" t="s">
        <v>378</v>
      </c>
      <c r="C188" s="247" t="s">
        <v>379</v>
      </c>
      <c r="D188" s="194">
        <v>0</v>
      </c>
      <c r="E188" s="194"/>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c r="F190" s="71" t="str">
        <f>IF(D190&lt;&gt;0,IF(E190/D190&gt;=100,"&gt;&gt;100",E190/D190*100),"-")</f>
        <v>-</v>
      </c>
    </row>
    <row r="191" spans="1:6" ht="12.75" customHeight="1">
      <c r="A191" s="70" t="s">
        <v>384</v>
      </c>
      <c r="B191" s="65" t="s">
        <v>385</v>
      </c>
      <c r="C191" s="277" t="s">
        <v>384</v>
      </c>
      <c r="D191" s="192">
        <v>0</v>
      </c>
      <c r="E191" s="192"/>
      <c r="F191" s="71" t="str">
        <f>IF(D191&lt;&gt;0,IF(E191/D191&gt;=100,"&gt;&gt;100",E191/D191*100),"-")</f>
        <v>-</v>
      </c>
    </row>
    <row r="192" spans="1:6" ht="12.75" customHeight="1">
      <c r="A192" s="70" t="s">
        <v>386</v>
      </c>
      <c r="B192" s="65" t="s">
        <v>387</v>
      </c>
      <c r="C192" s="277" t="s">
        <v>386</v>
      </c>
      <c r="D192" s="192">
        <v>0</v>
      </c>
      <c r="E192" s="192"/>
      <c r="F192" s="71" t="str">
        <f>IF(D192&lt;&gt;0,IF(E192/D192&gt;=100,"&gt;&gt;100",E192/D192*100),"-")</f>
        <v>-</v>
      </c>
    </row>
    <row r="193" spans="1:6" ht="12.75" customHeight="1">
      <c r="A193" s="70" t="s">
        <v>388</v>
      </c>
      <c r="B193" s="65" t="s">
        <v>389</v>
      </c>
      <c r="C193" s="277" t="s">
        <v>388</v>
      </c>
      <c r="D193" s="192">
        <v>0</v>
      </c>
      <c r="E193" s="192"/>
      <c r="F193" s="71" t="str">
        <f>IF(D193&lt;&gt;0,IF(E193/D193&gt;=100,"&gt;&gt;100",E193/D193*100),"-")</f>
        <v>-</v>
      </c>
    </row>
    <row r="194" spans="1:6" ht="12.75" customHeight="1">
      <c r="A194" s="63">
        <v>329</v>
      </c>
      <c r="B194" s="64" t="s">
        <v>390</v>
      </c>
      <c r="C194" s="247" t="s">
        <v>391</v>
      </c>
      <c r="D194" s="60">
        <f t="shared" ref="D194:E194" si="36">SUM(D195:D201)</f>
        <v>1230.54</v>
      </c>
      <c r="E194" s="60">
        <f t="shared" si="36"/>
        <v>439.35</v>
      </c>
      <c r="F194" s="45">
        <f t="shared" si="26"/>
        <v>35.703837339704528</v>
      </c>
    </row>
    <row r="195" spans="1:6" ht="12.75" customHeight="1">
      <c r="A195" s="63">
        <v>3291</v>
      </c>
      <c r="B195" s="183" t="s">
        <v>392</v>
      </c>
      <c r="C195" s="247" t="s">
        <v>393</v>
      </c>
      <c r="D195" s="194">
        <v>0</v>
      </c>
      <c r="E195" s="194"/>
      <c r="F195" s="45" t="str">
        <f t="shared" si="26"/>
        <v>-</v>
      </c>
    </row>
    <row r="196" spans="1:6" ht="12.75" customHeight="1">
      <c r="A196" s="63">
        <v>3292</v>
      </c>
      <c r="B196" s="64" t="s">
        <v>394</v>
      </c>
      <c r="C196" s="247" t="s">
        <v>395</v>
      </c>
      <c r="D196" s="194">
        <v>297.75</v>
      </c>
      <c r="E196" s="194">
        <v>297.75</v>
      </c>
      <c r="F196" s="45">
        <f t="shared" si="26"/>
        <v>100</v>
      </c>
    </row>
    <row r="197" spans="1:6" ht="12.75" customHeight="1">
      <c r="A197" s="63">
        <v>3293</v>
      </c>
      <c r="B197" s="64" t="s">
        <v>396</v>
      </c>
      <c r="C197" s="247" t="s">
        <v>397</v>
      </c>
      <c r="D197" s="194">
        <v>932.79</v>
      </c>
      <c r="E197" s="194">
        <v>141.6</v>
      </c>
      <c r="F197" s="45">
        <f t="shared" si="26"/>
        <v>15.180265654648956</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0</v>
      </c>
      <c r="E199" s="194"/>
      <c r="F199" s="45" t="str">
        <f t="shared" si="26"/>
        <v>-</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0</v>
      </c>
      <c r="E201" s="194"/>
      <c r="F201" s="45" t="str">
        <f t="shared" si="26"/>
        <v>-</v>
      </c>
    </row>
    <row r="202" spans="1:6" ht="12.75" customHeight="1">
      <c r="A202" s="63">
        <v>34</v>
      </c>
      <c r="B202" s="183" t="s">
        <v>406</v>
      </c>
      <c r="C202" s="247" t="s">
        <v>407</v>
      </c>
      <c r="D202" s="60">
        <f t="shared" ref="D202:E202" si="37">D203+D208+D216</f>
        <v>514.30999999999995</v>
      </c>
      <c r="E202" s="60">
        <f t="shared" si="37"/>
        <v>485.4</v>
      </c>
      <c r="F202" s="45">
        <f t="shared" si="26"/>
        <v>94.378876553051668</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c r="F209" s="45" t="str">
        <f t="shared" si="26"/>
        <v>-</v>
      </c>
    </row>
    <row r="210" spans="1:6" ht="24">
      <c r="A210" s="63">
        <v>3422</v>
      </c>
      <c r="B210" s="183" t="s">
        <v>422</v>
      </c>
      <c r="C210" s="247" t="s">
        <v>423</v>
      </c>
      <c r="D210" s="194">
        <v>0</v>
      </c>
      <c r="E210" s="194"/>
      <c r="F210" s="45" t="str">
        <f t="shared" si="26"/>
        <v>-</v>
      </c>
    </row>
    <row r="211" spans="1:6" ht="24">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4">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514.30999999999995</v>
      </c>
      <c r="E216" s="60">
        <f t="shared" si="40"/>
        <v>485.4</v>
      </c>
      <c r="F216" s="45">
        <f t="shared" si="26"/>
        <v>94.378876553051668</v>
      </c>
    </row>
    <row r="217" spans="1:6" ht="12.75" customHeight="1">
      <c r="A217" s="63">
        <v>3431</v>
      </c>
      <c r="B217" s="182" t="s">
        <v>436</v>
      </c>
      <c r="C217" s="247" t="s">
        <v>437</v>
      </c>
      <c r="D217" s="194">
        <v>514.30999999999995</v>
      </c>
      <c r="E217" s="194">
        <v>485.4</v>
      </c>
      <c r="F217" s="45">
        <f t="shared" si="26"/>
        <v>94.378876553051668</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4">
      <c r="A229" s="63" t="s">
        <v>460</v>
      </c>
      <c r="B229" s="64" t="s">
        <v>461</v>
      </c>
      <c r="C229" s="247" t="s">
        <v>460</v>
      </c>
      <c r="D229" s="194">
        <v>0</v>
      </c>
      <c r="E229" s="194"/>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24">
      <c r="A236" s="63">
        <v>3622</v>
      </c>
      <c r="B236" s="65" t="s">
        <v>474</v>
      </c>
      <c r="C236" s="247" t="s">
        <v>475</v>
      </c>
      <c r="D236" s="194">
        <v>0</v>
      </c>
      <c r="E236" s="194"/>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4">
      <c r="A240" s="63" t="s">
        <v>482</v>
      </c>
      <c r="B240" s="65" t="s">
        <v>483</v>
      </c>
      <c r="C240" s="248" t="s">
        <v>482</v>
      </c>
      <c r="D240" s="194">
        <v>0</v>
      </c>
      <c r="E240" s="194"/>
      <c r="F240" s="45" t="str">
        <f t="shared" si="44"/>
        <v>-</v>
      </c>
    </row>
    <row r="241" spans="1:6" ht="24">
      <c r="A241" s="63" t="s">
        <v>484</v>
      </c>
      <c r="B241" s="65" t="s">
        <v>485</v>
      </c>
      <c r="C241" s="248" t="s">
        <v>484</v>
      </c>
      <c r="D241" s="194">
        <v>0</v>
      </c>
      <c r="E241" s="194"/>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c r="F243" s="71" t="str">
        <f t="shared" si="44"/>
        <v>-</v>
      </c>
    </row>
    <row r="244" spans="1:6" ht="12">
      <c r="A244" s="70" t="s">
        <v>489</v>
      </c>
      <c r="B244" s="65" t="s">
        <v>135</v>
      </c>
      <c r="C244" s="277" t="s">
        <v>489</v>
      </c>
      <c r="D244" s="192">
        <v>0</v>
      </c>
      <c r="E244" s="192"/>
      <c r="F244" s="71" t="str">
        <f t="shared" si="44"/>
        <v>-</v>
      </c>
    </row>
    <row r="245" spans="1:6" ht="12">
      <c r="A245" s="70" t="s">
        <v>490</v>
      </c>
      <c r="B245" s="65" t="s">
        <v>138</v>
      </c>
      <c r="C245" s="277" t="s">
        <v>490</v>
      </c>
      <c r="D245" s="192">
        <v>0</v>
      </c>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c r="F251" s="45" t="str">
        <f t="shared" si="51"/>
        <v>-</v>
      </c>
    </row>
    <row r="252" spans="1:6" ht="24">
      <c r="A252" s="63">
        <v>3673</v>
      </c>
      <c r="B252" s="64" t="s">
        <v>503</v>
      </c>
      <c r="C252" s="247" t="s">
        <v>504</v>
      </c>
      <c r="D252" s="194">
        <v>0</v>
      </c>
      <c r="E252" s="194"/>
      <c r="F252" s="45" t="str">
        <f t="shared" si="51"/>
        <v>-</v>
      </c>
    </row>
    <row r="253" spans="1:6" ht="24">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4">
      <c r="A260" s="63" t="s">
        <v>515</v>
      </c>
      <c r="B260" s="64" t="s">
        <v>163</v>
      </c>
      <c r="C260" s="247" t="s">
        <v>515</v>
      </c>
      <c r="D260" s="194">
        <v>0</v>
      </c>
      <c r="E260" s="194"/>
      <c r="F260" s="45" t="str">
        <f t="shared" si="53"/>
        <v>-</v>
      </c>
    </row>
    <row r="261" spans="1:6" ht="24">
      <c r="A261" s="63" t="s">
        <v>516</v>
      </c>
      <c r="B261" s="64" t="s">
        <v>165</v>
      </c>
      <c r="C261" s="247" t="s">
        <v>516</v>
      </c>
      <c r="D261" s="194">
        <v>0</v>
      </c>
      <c r="E261" s="194"/>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c r="F264" s="45" t="str">
        <f t="shared" si="56"/>
        <v>-</v>
      </c>
    </row>
    <row r="265" spans="1:6" ht="24">
      <c r="A265" s="63">
        <v>3712</v>
      </c>
      <c r="B265" s="64" t="s">
        <v>523</v>
      </c>
      <c r="C265" s="247" t="s">
        <v>524</v>
      </c>
      <c r="D265" s="194">
        <v>0</v>
      </c>
      <c r="E265" s="194"/>
      <c r="F265" s="45" t="str">
        <f t="shared" si="56"/>
        <v>-</v>
      </c>
    </row>
    <row r="266" spans="1:6" ht="24">
      <c r="A266" s="63" t="s">
        <v>525</v>
      </c>
      <c r="B266" s="64" t="s">
        <v>526</v>
      </c>
      <c r="C266" s="247" t="s">
        <v>525</v>
      </c>
      <c r="D266" s="194">
        <v>0</v>
      </c>
      <c r="E266" s="194"/>
      <c r="F266" s="45" t="str">
        <f t="shared" si="56"/>
        <v>-</v>
      </c>
    </row>
    <row r="267" spans="1:6" ht="2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4">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c r="F290" s="45" t="str">
        <f t="shared" si="66"/>
        <v>-</v>
      </c>
    </row>
    <row r="291" spans="1:6" ht="24">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4">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229525.18</v>
      </c>
      <c r="E299" s="60">
        <f>E152-E297+E298</f>
        <v>205455.12</v>
      </c>
      <c r="F299" s="45">
        <f t="shared" si="68"/>
        <v>89.513107015099607</v>
      </c>
    </row>
    <row r="300" spans="1:6" ht="12.75" customHeight="1">
      <c r="A300" s="63" t="s">
        <v>582</v>
      </c>
      <c r="B300" s="64" t="s">
        <v>593</v>
      </c>
      <c r="C300" s="247" t="s">
        <v>594</v>
      </c>
      <c r="D300" s="60">
        <f>IF(D6&gt;=D299,D6-D299,0)</f>
        <v>0</v>
      </c>
      <c r="E300" s="60">
        <f>IF(E6&gt;=E299,E6-E299,0)</f>
        <v>19389.940000000002</v>
      </c>
      <c r="F300" s="45" t="str">
        <f t="shared" si="68"/>
        <v>-</v>
      </c>
    </row>
    <row r="301" spans="1:6" ht="12.75" customHeight="1">
      <c r="A301" s="63" t="s">
        <v>582</v>
      </c>
      <c r="B301" s="64" t="s">
        <v>595</v>
      </c>
      <c r="C301" s="247" t="s">
        <v>596</v>
      </c>
      <c r="D301" s="60">
        <f>IF(D299&gt;=D6,D299-D6,0)</f>
        <v>57768.850000000006</v>
      </c>
      <c r="E301" s="60">
        <f>IF(E299&gt;=E6,E299-E6,0)</f>
        <v>0</v>
      </c>
      <c r="F301" s="45">
        <f t="shared" si="68"/>
        <v>0</v>
      </c>
    </row>
    <row r="302" spans="1:6" ht="12.75" customHeight="1">
      <c r="A302" s="63">
        <v>92211</v>
      </c>
      <c r="B302" s="64" t="s">
        <v>597</v>
      </c>
      <c r="C302" s="247" t="s">
        <v>598</v>
      </c>
      <c r="D302" s="194">
        <v>0</v>
      </c>
      <c r="E302" s="194">
        <v>0</v>
      </c>
      <c r="F302" s="45" t="str">
        <f t="shared" si="68"/>
        <v>-</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0</v>
      </c>
      <c r="E304" s="194">
        <v>0</v>
      </c>
      <c r="F304" s="45" t="str">
        <f t="shared" si="68"/>
        <v>-</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c r="F306" s="61" t="str">
        <f t="shared" si="68"/>
        <v>-</v>
      </c>
    </row>
    <row r="307" spans="1:6" s="55" customFormat="1" ht="20.100000000000001" customHeight="1">
      <c r="A307" s="378" t="s">
        <v>607</v>
      </c>
      <c r="B307" s="379"/>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450</v>
      </c>
      <c r="E360" s="60">
        <f t="shared" si="86"/>
        <v>19111.73</v>
      </c>
      <c r="F360" s="45">
        <f t="shared" si="72"/>
        <v>4247.0511111111109</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4">
      <c r="A373" s="63">
        <v>42</v>
      </c>
      <c r="B373" s="183" t="s">
        <v>730</v>
      </c>
      <c r="C373" s="247" t="s">
        <v>731</v>
      </c>
      <c r="D373" s="60">
        <f t="shared" ref="D373:E373" si="90">D374+D379+D388+D393+D398+D401</f>
        <v>450</v>
      </c>
      <c r="E373" s="60">
        <f t="shared" si="90"/>
        <v>19111.73</v>
      </c>
      <c r="F373" s="45">
        <f t="shared" si="72"/>
        <v>4247.0511111111109</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450</v>
      </c>
      <c r="E379" s="60">
        <f t="shared" si="92"/>
        <v>3111.73</v>
      </c>
      <c r="F379" s="45">
        <f t="shared" si="72"/>
        <v>691.49555555555548</v>
      </c>
    </row>
    <row r="380" spans="1:6" ht="12.75" customHeight="1">
      <c r="A380" s="63">
        <v>4221</v>
      </c>
      <c r="B380" s="64" t="s">
        <v>648</v>
      </c>
      <c r="C380" s="247" t="s">
        <v>740</v>
      </c>
      <c r="D380" s="194">
        <v>450</v>
      </c>
      <c r="E380" s="194">
        <v>3111.73</v>
      </c>
      <c r="F380" s="45">
        <f t="shared" si="72"/>
        <v>691.49555555555548</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16000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v>16000</v>
      </c>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450</v>
      </c>
      <c r="E418" s="60">
        <f t="shared" si="102"/>
        <v>19111.73</v>
      </c>
      <c r="F418" s="45">
        <f t="shared" si="72"/>
        <v>4247.0511111111109</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171756.33</v>
      </c>
      <c r="E422" s="60">
        <f>E6+E308</f>
        <v>224845.06</v>
      </c>
      <c r="F422" s="45">
        <f t="shared" si="72"/>
        <v>130.90932951350325</v>
      </c>
    </row>
    <row r="423" spans="1:6" ht="12.75" customHeight="1">
      <c r="A423" s="63" t="s">
        <v>582</v>
      </c>
      <c r="B423" s="64" t="s">
        <v>805</v>
      </c>
      <c r="C423" s="247" t="s">
        <v>806</v>
      </c>
      <c r="D423" s="60">
        <f t="shared" ref="D423:E423" si="103">D299+D360</f>
        <v>229975.18</v>
      </c>
      <c r="E423" s="60">
        <f t="shared" si="103"/>
        <v>224566.85</v>
      </c>
      <c r="F423" s="45">
        <f t="shared" si="72"/>
        <v>97.648298394635461</v>
      </c>
    </row>
    <row r="424" spans="1:6" ht="12.75" customHeight="1">
      <c r="A424" s="63" t="s">
        <v>582</v>
      </c>
      <c r="B424" s="64" t="s">
        <v>807</v>
      </c>
      <c r="C424" s="247" t="s">
        <v>808</v>
      </c>
      <c r="D424" s="60">
        <f t="shared" ref="D424:E424" si="104">IF(D422&gt;=D423,D422-D423,0)</f>
        <v>0</v>
      </c>
      <c r="E424" s="60">
        <f t="shared" si="104"/>
        <v>278.20999999999185</v>
      </c>
      <c r="F424" s="45" t="str">
        <f t="shared" si="72"/>
        <v>-</v>
      </c>
    </row>
    <row r="425" spans="1:6" ht="12.75" customHeight="1">
      <c r="A425" s="63" t="s">
        <v>582</v>
      </c>
      <c r="B425" s="64" t="s">
        <v>809</v>
      </c>
      <c r="C425" s="247" t="s">
        <v>810</v>
      </c>
      <c r="D425" s="60">
        <f t="shared" ref="D425:E425" si="105">IF(D423&gt;=D422,D423-D422,0)</f>
        <v>58218.850000000006</v>
      </c>
      <c r="E425" s="60">
        <f t="shared" si="105"/>
        <v>0</v>
      </c>
      <c r="F425" s="45">
        <f t="shared" si="72"/>
        <v>0</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4">
      <c r="A428" s="249" t="s">
        <v>816</v>
      </c>
      <c r="B428" s="243" t="s">
        <v>817</v>
      </c>
      <c r="C428" s="250" t="s">
        <v>818</v>
      </c>
      <c r="D428" s="81">
        <f t="shared" ref="D428:E428" si="108">D304+D421</f>
        <v>0</v>
      </c>
      <c r="E428" s="81">
        <f t="shared" si="108"/>
        <v>0</v>
      </c>
      <c r="F428" s="61" t="str">
        <f t="shared" si="72"/>
        <v>-</v>
      </c>
    </row>
    <row r="429" spans="1:6" s="55" customFormat="1" ht="20.100000000000001" customHeight="1">
      <c r="A429" s="378" t="s">
        <v>819</v>
      </c>
      <c r="B429" s="379"/>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c r="F438" s="45" t="str">
        <f t="shared" si="109"/>
        <v>-</v>
      </c>
    </row>
    <row r="439" spans="1:6" ht="24">
      <c r="A439" s="63">
        <v>8122</v>
      </c>
      <c r="B439" s="183" t="s">
        <v>838</v>
      </c>
      <c r="C439" s="247" t="s">
        <v>839</v>
      </c>
      <c r="D439" s="194">
        <v>0</v>
      </c>
      <c r="E439" s="194"/>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24">
      <c r="A444" s="63">
        <v>814</v>
      </c>
      <c r="B444" s="183" t="s">
        <v>848</v>
      </c>
      <c r="C444" s="247" t="s">
        <v>849</v>
      </c>
      <c r="D444" s="194">
        <v>0</v>
      </c>
      <c r="E444" s="194"/>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24">
      <c r="A447" s="63">
        <v>8154</v>
      </c>
      <c r="B447" s="64" t="s">
        <v>854</v>
      </c>
      <c r="C447" s="247" t="s">
        <v>855</v>
      </c>
      <c r="D447" s="194">
        <v>0</v>
      </c>
      <c r="E447" s="194"/>
      <c r="F447" s="45" t="str">
        <f t="shared" si="109"/>
        <v>-</v>
      </c>
    </row>
    <row r="448" spans="1:6" ht="24">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4">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4">
      <c r="A484" s="63">
        <v>832</v>
      </c>
      <c r="B484" s="183" t="s">
        <v>928</v>
      </c>
      <c r="C484" s="247" t="s">
        <v>929</v>
      </c>
      <c r="D484" s="194">
        <v>0</v>
      </c>
      <c r="E484" s="194"/>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2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c r="F543" s="45" t="str">
        <f t="shared" si="109"/>
        <v>-</v>
      </c>
    </row>
    <row r="544" spans="1:6" ht="24">
      <c r="A544" s="63">
        <v>5122</v>
      </c>
      <c r="B544" s="64" t="s">
        <v>1048</v>
      </c>
      <c r="C544" s="247" t="s">
        <v>1049</v>
      </c>
      <c r="D544" s="194">
        <v>0</v>
      </c>
      <c r="E544" s="194"/>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2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24">
      <c r="A605" s="63">
        <v>5423</v>
      </c>
      <c r="B605" s="64" t="s">
        <v>1160</v>
      </c>
      <c r="C605" s="247" t="s">
        <v>1161</v>
      </c>
      <c r="D605" s="194">
        <v>0</v>
      </c>
      <c r="E605" s="194"/>
      <c r="F605" s="45" t="str">
        <f t="shared" si="109"/>
        <v>-</v>
      </c>
    </row>
    <row r="606" spans="1:6" ht="24">
      <c r="A606" s="63">
        <v>5424</v>
      </c>
      <c r="B606" s="64" t="s">
        <v>1162</v>
      </c>
      <c r="C606" s="247" t="s">
        <v>1163</v>
      </c>
      <c r="D606" s="194">
        <v>0</v>
      </c>
      <c r="E606" s="194"/>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c r="F610" s="45" t="str">
        <f t="shared" si="109"/>
        <v>-</v>
      </c>
    </row>
    <row r="611" spans="1:6" ht="24">
      <c r="A611" s="63">
        <v>5444</v>
      </c>
      <c r="B611" s="183" t="s">
        <v>1172</v>
      </c>
      <c r="C611" s="247" t="s">
        <v>1173</v>
      </c>
      <c r="D611" s="194">
        <v>0</v>
      </c>
      <c r="E611" s="194"/>
      <c r="F611" s="45" t="str">
        <f t="shared" si="109"/>
        <v>-</v>
      </c>
    </row>
    <row r="612" spans="1:6" ht="24">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24">
      <c r="A615" s="63">
        <v>5448</v>
      </c>
      <c r="B615" s="64" t="s">
        <v>1180</v>
      </c>
      <c r="C615" s="247" t="s">
        <v>1181</v>
      </c>
      <c r="D615" s="194">
        <v>0</v>
      </c>
      <c r="E615" s="194"/>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4">
      <c r="A627" s="63">
        <v>5476</v>
      </c>
      <c r="B627" s="64" t="s">
        <v>1204</v>
      </c>
      <c r="C627" s="247" t="s">
        <v>1205</v>
      </c>
      <c r="D627" s="194">
        <v>0</v>
      </c>
      <c r="E627" s="194"/>
      <c r="F627" s="45" t="str">
        <f t="shared" si="109"/>
        <v>-</v>
      </c>
    </row>
    <row r="628" spans="1:6" ht="24">
      <c r="A628" s="70">
        <v>5477</v>
      </c>
      <c r="B628" s="65" t="s">
        <v>1206</v>
      </c>
      <c r="C628" s="278" t="s">
        <v>1207</v>
      </c>
      <c r="D628" s="192">
        <v>0</v>
      </c>
      <c r="E628" s="192"/>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IF(D641&lt;&gt;0,IF(E641/D641&gt;=100,"&gt;&gt;100",E641/D641*100),"-")</f>
        <v>-</v>
      </c>
    </row>
    <row r="642" spans="1:6" ht="12.75" customHeight="1">
      <c r="A642" s="63">
        <v>92223</v>
      </c>
      <c r="B642" s="64" t="s">
        <v>1234</v>
      </c>
      <c r="C642" s="247" t="s">
        <v>1235</v>
      </c>
      <c r="D642" s="194">
        <v>0</v>
      </c>
      <c r="E642" s="194">
        <v>0</v>
      </c>
      <c r="F642" s="45" t="str">
        <f>IF(D642&lt;&gt;0,IF(E642/D642&gt;=100,"&gt;&gt;100",E642/D642*100),"-")</f>
        <v>-</v>
      </c>
    </row>
    <row r="643" spans="1:6" ht="12.75" customHeight="1">
      <c r="A643" s="63" t="s">
        <v>582</v>
      </c>
      <c r="B643" s="64" t="s">
        <v>1236</v>
      </c>
      <c r="C643" s="247" t="s">
        <v>1237</v>
      </c>
      <c r="D643" s="60">
        <f>D422+D430</f>
        <v>171756.33</v>
      </c>
      <c r="E643" s="60">
        <f>E422+E430</f>
        <v>224845.06</v>
      </c>
      <c r="F643" s="45">
        <f t="shared" si="109"/>
        <v>130.90932951350325</v>
      </c>
    </row>
    <row r="644" spans="1:6" ht="12.75" customHeight="1">
      <c r="A644" s="63" t="s">
        <v>582</v>
      </c>
      <c r="B644" s="64" t="s">
        <v>1238</v>
      </c>
      <c r="C644" s="247" t="s">
        <v>1239</v>
      </c>
      <c r="D644" s="60">
        <f>D423+D535</f>
        <v>229975.18</v>
      </c>
      <c r="E644" s="60">
        <f>E423+E535</f>
        <v>224566.85</v>
      </c>
      <c r="F644" s="45">
        <f t="shared" si="109"/>
        <v>97.648298394635461</v>
      </c>
    </row>
    <row r="645" spans="1:6" ht="12.75" customHeight="1">
      <c r="A645" s="63" t="s">
        <v>582</v>
      </c>
      <c r="B645" s="64" t="s">
        <v>1240</v>
      </c>
      <c r="C645" s="247" t="s">
        <v>1241</v>
      </c>
      <c r="D645" s="60">
        <f t="shared" ref="D645:E645" si="163">IF(D643&gt;=D644,D643-D644,0)</f>
        <v>0</v>
      </c>
      <c r="E645" s="60">
        <f t="shared" si="163"/>
        <v>278.20999999999185</v>
      </c>
      <c r="F645" s="45" t="str">
        <f t="shared" si="109"/>
        <v>-</v>
      </c>
    </row>
    <row r="646" spans="1:6" ht="12.75" customHeight="1">
      <c r="A646" s="63" t="s">
        <v>582</v>
      </c>
      <c r="B646" s="64" t="s">
        <v>1242</v>
      </c>
      <c r="C646" s="247" t="s">
        <v>1243</v>
      </c>
      <c r="D646" s="60">
        <f t="shared" ref="D646:E646" si="164">IF(D644&gt;=D643,D644-D643,0)</f>
        <v>58218.850000000006</v>
      </c>
      <c r="E646" s="60">
        <f t="shared" si="164"/>
        <v>0</v>
      </c>
      <c r="F646" s="45">
        <f t="shared" si="109"/>
        <v>0</v>
      </c>
    </row>
    <row r="647" spans="1:6" ht="24">
      <c r="A647" s="251" t="s">
        <v>1244</v>
      </c>
      <c r="B647" s="64" t="s">
        <v>1245</v>
      </c>
      <c r="C647" s="252" t="s">
        <v>1244</v>
      </c>
      <c r="D647" s="60">
        <f>IF(D426-D427+D641-D642&gt;=0,D426-D427+D641-D642,0)</f>
        <v>0</v>
      </c>
      <c r="E647" s="60">
        <f>IF(E426-E427+E641-E642&gt;=0,E426-E427+E641-E642,0)</f>
        <v>0</v>
      </c>
      <c r="F647" s="45" t="str">
        <f t="shared" si="109"/>
        <v>-</v>
      </c>
    </row>
    <row r="648" spans="1:6" ht="24">
      <c r="A648" s="251" t="s">
        <v>1246</v>
      </c>
      <c r="B648" s="64" t="s">
        <v>1247</v>
      </c>
      <c r="C648" s="252" t="s">
        <v>1246</v>
      </c>
      <c r="D648" s="60">
        <f>IF(D427-D426+D642-D641&gt;=0,D427-D426+D642-D641,0)</f>
        <v>0</v>
      </c>
      <c r="E648" s="60">
        <f>IF(E427-E426+E642-E641&gt;=0,E427-E426+E642-E641,0)</f>
        <v>0</v>
      </c>
      <c r="F648" s="45" t="str">
        <f t="shared" si="109"/>
        <v>-</v>
      </c>
    </row>
    <row r="649" spans="1:6" ht="24">
      <c r="A649" s="63" t="s">
        <v>582</v>
      </c>
      <c r="B649" s="64" t="s">
        <v>1248</v>
      </c>
      <c r="C649" s="247" t="s">
        <v>1249</v>
      </c>
      <c r="D649" s="60">
        <f t="shared" ref="D649:E649" si="165">IF(D645+D647-D646-D648&gt;=0,D645+D647-D646-D648,0)</f>
        <v>0</v>
      </c>
      <c r="E649" s="60">
        <f t="shared" si="165"/>
        <v>278.20999999999185</v>
      </c>
      <c r="F649" s="45" t="str">
        <f t="shared" si="109"/>
        <v>-</v>
      </c>
    </row>
    <row r="650" spans="1:6" ht="24">
      <c r="A650" s="63" t="s">
        <v>582</v>
      </c>
      <c r="B650" s="64" t="s">
        <v>1250</v>
      </c>
      <c r="C650" s="247" t="s">
        <v>1251</v>
      </c>
      <c r="D650" s="60">
        <f t="shared" ref="D650:E650" si="166">IF(D646+D648-D645-D647&gt;=0,D646+D648-D645-D647,0)</f>
        <v>58218.850000000006</v>
      </c>
      <c r="E650" s="60">
        <f t="shared" si="166"/>
        <v>0</v>
      </c>
      <c r="F650" s="45">
        <f t="shared" si="109"/>
        <v>0</v>
      </c>
    </row>
    <row r="651" spans="1:6" ht="24">
      <c r="A651" s="249" t="s">
        <v>1252</v>
      </c>
      <c r="B651" s="184" t="s">
        <v>1253</v>
      </c>
      <c r="C651" s="250" t="s">
        <v>1252</v>
      </c>
      <c r="D651" s="196">
        <v>0</v>
      </c>
      <c r="E651" s="196"/>
      <c r="F651" s="61" t="str">
        <f t="shared" si="109"/>
        <v>-</v>
      </c>
    </row>
    <row r="652" spans="1:6" s="55" customFormat="1" ht="20.100000000000001" customHeight="1">
      <c r="A652" s="378" t="s">
        <v>1254</v>
      </c>
      <c r="B652" s="379"/>
      <c r="C652" s="171"/>
      <c r="D652" s="43"/>
      <c r="E652" s="43"/>
      <c r="F652" s="44"/>
    </row>
    <row r="653" spans="1:6" ht="12.75" customHeight="1">
      <c r="A653" s="63">
        <v>11</v>
      </c>
      <c r="B653" s="64" t="s">
        <v>1255</v>
      </c>
      <c r="C653" s="247" t="s">
        <v>1256</v>
      </c>
      <c r="D653" s="194">
        <v>57958.2</v>
      </c>
      <c r="E653" s="194">
        <v>41572.660000000003</v>
      </c>
      <c r="F653" s="45">
        <f t="shared" ref="F653:F740" si="167">IF(D653&lt;&gt;0,IF(E653/D653&gt;=100,"&gt;&gt;100",E653/D653*100),"-")</f>
        <v>71.728694127836974</v>
      </c>
    </row>
    <row r="654" spans="1:6" ht="12.75" customHeight="1">
      <c r="A654" s="63" t="s">
        <v>1257</v>
      </c>
      <c r="B654" s="64" t="s">
        <v>1258</v>
      </c>
      <c r="C654" s="247" t="s">
        <v>1257</v>
      </c>
      <c r="D654" s="194">
        <v>185387.53</v>
      </c>
      <c r="E654" s="194">
        <v>231085.06</v>
      </c>
      <c r="F654" s="45">
        <f t="shared" si="167"/>
        <v>124.64973237412462</v>
      </c>
    </row>
    <row r="655" spans="1:6" ht="12.75" customHeight="1">
      <c r="A655" s="63" t="s">
        <v>1259</v>
      </c>
      <c r="B655" s="64" t="s">
        <v>1260</v>
      </c>
      <c r="C655" s="247" t="s">
        <v>1259</v>
      </c>
      <c r="D655" s="194">
        <v>209199.47</v>
      </c>
      <c r="E655" s="194">
        <v>236849.58</v>
      </c>
      <c r="F655" s="45">
        <f t="shared" si="167"/>
        <v>113.21710327468801</v>
      </c>
    </row>
    <row r="656" spans="1:6" ht="24">
      <c r="A656" s="63">
        <v>11</v>
      </c>
      <c r="B656" s="64" t="s">
        <v>1261</v>
      </c>
      <c r="C656" s="247" t="s">
        <v>1262</v>
      </c>
      <c r="D656" s="60">
        <f t="shared" ref="D656:E656" si="168">+D653+D654-D655</f>
        <v>34146.25999999998</v>
      </c>
      <c r="E656" s="60">
        <f t="shared" si="168"/>
        <v>35808.139999999985</v>
      </c>
      <c r="F656" s="45">
        <f t="shared" si="167"/>
        <v>104.86694589685666</v>
      </c>
    </row>
    <row r="657" spans="1:6" ht="24">
      <c r="A657" s="63" t="s">
        <v>582</v>
      </c>
      <c r="B657" s="64" t="s">
        <v>1263</v>
      </c>
      <c r="C657" s="247" t="s">
        <v>1264</v>
      </c>
      <c r="D657" s="253">
        <v>0</v>
      </c>
      <c r="E657" s="253"/>
      <c r="F657" s="45" t="str">
        <f t="shared" si="167"/>
        <v>-</v>
      </c>
    </row>
    <row r="658" spans="1:6" ht="24">
      <c r="A658" s="63" t="s">
        <v>582</v>
      </c>
      <c r="B658" s="64" t="s">
        <v>1265</v>
      </c>
      <c r="C658" s="247" t="s">
        <v>1266</v>
      </c>
      <c r="D658" s="253">
        <v>10</v>
      </c>
      <c r="E658" s="253">
        <v>9</v>
      </c>
      <c r="F658" s="45">
        <f t="shared" si="167"/>
        <v>90</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10</v>
      </c>
      <c r="E660" s="253">
        <v>9</v>
      </c>
      <c r="F660" s="45">
        <f t="shared" si="167"/>
        <v>90</v>
      </c>
    </row>
    <row r="661" spans="1:6" ht="24">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v>0</v>
      </c>
      <c r="E663" s="192"/>
      <c r="F663" s="71" t="str">
        <f t="shared" si="167"/>
        <v>-</v>
      </c>
    </row>
    <row r="664" spans="1:6" ht="12.75" customHeight="1">
      <c r="A664" s="70" t="s">
        <v>1278</v>
      </c>
      <c r="B664" s="65" t="s">
        <v>1279</v>
      </c>
      <c r="C664" s="277" t="s">
        <v>1278</v>
      </c>
      <c r="D664" s="192">
        <v>0</v>
      </c>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v>0</v>
      </c>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v>0</v>
      </c>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8810.09</v>
      </c>
      <c r="E677" s="192"/>
      <c r="F677" s="71">
        <f t="shared" si="167"/>
        <v>0</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4">
      <c r="A683" s="70">
        <v>63612</v>
      </c>
      <c r="B683" s="182" t="s">
        <v>1316</v>
      </c>
      <c r="C683" s="278" t="s">
        <v>1317</v>
      </c>
      <c r="D683" s="192">
        <v>0</v>
      </c>
      <c r="E683" s="192"/>
      <c r="F683" s="71" t="str">
        <f t="shared" si="167"/>
        <v>-</v>
      </c>
    </row>
    <row r="684" spans="1:6" ht="24">
      <c r="A684" s="70">
        <v>63613</v>
      </c>
      <c r="B684" s="182" t="s">
        <v>1318</v>
      </c>
      <c r="C684" s="278" t="s">
        <v>1319</v>
      </c>
      <c r="D684" s="192">
        <v>3311.99</v>
      </c>
      <c r="E684" s="192">
        <v>2081.17</v>
      </c>
      <c r="F684" s="71">
        <f t="shared" si="167"/>
        <v>62.837448180701038</v>
      </c>
    </row>
    <row r="685" spans="1:6" ht="24">
      <c r="A685" s="63">
        <v>63622</v>
      </c>
      <c r="B685" s="244" t="s">
        <v>1320</v>
      </c>
      <c r="C685" s="247" t="s">
        <v>1321</v>
      </c>
      <c r="D685" s="194">
        <v>0</v>
      </c>
      <c r="E685" s="194"/>
      <c r="F685" s="45" t="str">
        <f t="shared" si="167"/>
        <v>-</v>
      </c>
    </row>
    <row r="686" spans="1:6" ht="24">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4">
      <c r="A692" s="70">
        <v>63716</v>
      </c>
      <c r="B692" s="182" t="s">
        <v>1329</v>
      </c>
      <c r="C692" s="277">
        <v>63716</v>
      </c>
      <c r="D692" s="192">
        <v>0</v>
      </c>
      <c r="E692" s="192"/>
      <c r="F692" s="71" t="str">
        <f t="shared" si="167"/>
        <v>-</v>
      </c>
    </row>
    <row r="693" spans="1:6" ht="24">
      <c r="A693" s="70">
        <v>63717</v>
      </c>
      <c r="B693" s="182" t="s">
        <v>1330</v>
      </c>
      <c r="C693" s="277">
        <v>63717</v>
      </c>
      <c r="D693" s="192">
        <v>0</v>
      </c>
      <c r="E693" s="192"/>
      <c r="F693" s="71" t="str">
        <f t="shared" si="167"/>
        <v>-</v>
      </c>
    </row>
    <row r="694" spans="1:6" ht="24">
      <c r="A694" s="70">
        <v>63721</v>
      </c>
      <c r="B694" s="182" t="s">
        <v>1331</v>
      </c>
      <c r="C694" s="277">
        <v>63721</v>
      </c>
      <c r="D694" s="192">
        <v>0</v>
      </c>
      <c r="E694" s="192"/>
      <c r="F694" s="71" t="str">
        <f t="shared" si="167"/>
        <v>-</v>
      </c>
    </row>
    <row r="695" spans="1:6" ht="24">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4">
      <c r="A700" s="70">
        <v>63727</v>
      </c>
      <c r="B700" s="182" t="s">
        <v>1337</v>
      </c>
      <c r="C700" s="277">
        <v>63727</v>
      </c>
      <c r="D700" s="192">
        <v>0</v>
      </c>
      <c r="E700" s="192"/>
      <c r="F700" s="71" t="str">
        <f t="shared" si="167"/>
        <v>-</v>
      </c>
    </row>
    <row r="701" spans="1:6" ht="24">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4">
      <c r="A704" s="70" t="s">
        <v>1343</v>
      </c>
      <c r="B704" s="182" t="s">
        <v>1344</v>
      </c>
      <c r="C704" s="278" t="s">
        <v>1343</v>
      </c>
      <c r="D704" s="192">
        <v>0</v>
      </c>
      <c r="E704" s="192"/>
      <c r="F704" s="71" t="str">
        <f t="shared" si="167"/>
        <v>-</v>
      </c>
    </row>
    <row r="705" spans="1:6" ht="24">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4">
      <c r="A708" s="70" t="s">
        <v>1351</v>
      </c>
      <c r="B708" s="182" t="s">
        <v>1352</v>
      </c>
      <c r="C708" s="278" t="s">
        <v>1351</v>
      </c>
      <c r="D708" s="192">
        <v>0</v>
      </c>
      <c r="E708" s="192"/>
      <c r="F708" s="71" t="str">
        <f t="shared" si="167"/>
        <v>-</v>
      </c>
    </row>
    <row r="709" spans="1:6" ht="24">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v>0</v>
      </c>
      <c r="E711" s="192"/>
      <c r="F711" s="71" t="str">
        <f t="shared" si="167"/>
        <v>-</v>
      </c>
    </row>
    <row r="712" spans="1:6" ht="12.75" customHeight="1">
      <c r="A712" s="70" t="s">
        <v>1359</v>
      </c>
      <c r="B712" s="65" t="s">
        <v>1360</v>
      </c>
      <c r="C712" s="277" t="s">
        <v>1359</v>
      </c>
      <c r="D712" s="192">
        <v>0</v>
      </c>
      <c r="E712" s="192"/>
      <c r="F712" s="71" t="str">
        <f t="shared" si="167"/>
        <v>-</v>
      </c>
    </row>
    <row r="713" spans="1:6" ht="24">
      <c r="A713" s="70" t="s">
        <v>1361</v>
      </c>
      <c r="B713" s="65" t="s">
        <v>1362</v>
      </c>
      <c r="C713" s="277" t="s">
        <v>1361</v>
      </c>
      <c r="D713" s="192">
        <v>0</v>
      </c>
      <c r="E713" s="192"/>
      <c r="F713" s="71" t="str">
        <f t="shared" si="167"/>
        <v>-</v>
      </c>
    </row>
    <row r="714" spans="1:6" ht="12">
      <c r="A714" s="70" t="s">
        <v>1363</v>
      </c>
      <c r="B714" s="65" t="s">
        <v>1364</v>
      </c>
      <c r="C714" s="277" t="s">
        <v>1363</v>
      </c>
      <c r="D714" s="192">
        <v>0</v>
      </c>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4">
      <c r="A720" s="70">
        <v>64376</v>
      </c>
      <c r="B720" s="182" t="s">
        <v>1375</v>
      </c>
      <c r="C720" s="278" t="s">
        <v>1376</v>
      </c>
      <c r="D720" s="192">
        <v>0</v>
      </c>
      <c r="E720" s="192"/>
      <c r="F720" s="71" t="str">
        <f t="shared" si="167"/>
        <v>-</v>
      </c>
    </row>
    <row r="721" spans="1:6" ht="24">
      <c r="A721" s="70">
        <v>64377</v>
      </c>
      <c r="B721" s="65" t="s">
        <v>1377</v>
      </c>
      <c r="C721" s="278" t="s">
        <v>1378</v>
      </c>
      <c r="D721" s="192">
        <v>0</v>
      </c>
      <c r="E721" s="192"/>
      <c r="F721" s="71" t="str">
        <f t="shared" si="167"/>
        <v>-</v>
      </c>
    </row>
    <row r="722" spans="1:6" ht="12">
      <c r="A722" s="70" t="s">
        <v>1379</v>
      </c>
      <c r="B722" s="65" t="s">
        <v>1380</v>
      </c>
      <c r="C722" s="277" t="s">
        <v>1379</v>
      </c>
      <c r="D722" s="192">
        <v>0</v>
      </c>
      <c r="E722" s="192"/>
      <c r="F722" s="71" t="str">
        <f t="shared" si="167"/>
        <v>-</v>
      </c>
    </row>
    <row r="723" spans="1:6" ht="12">
      <c r="A723" s="70" t="s">
        <v>1381</v>
      </c>
      <c r="B723" s="65" t="s">
        <v>1382</v>
      </c>
      <c r="C723" s="277" t="s">
        <v>1381</v>
      </c>
      <c r="D723" s="192">
        <v>0</v>
      </c>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4">
      <c r="A727" s="70">
        <v>66341</v>
      </c>
      <c r="B727" s="65" t="s">
        <v>1389</v>
      </c>
      <c r="C727" s="277">
        <v>66341</v>
      </c>
      <c r="D727" s="192">
        <v>0</v>
      </c>
      <c r="E727" s="192"/>
      <c r="F727" s="71" t="str">
        <f t="shared" si="167"/>
        <v>-</v>
      </c>
    </row>
    <row r="728" spans="1:6" ht="24">
      <c r="A728" s="70">
        <v>66342</v>
      </c>
      <c r="B728" s="65" t="s">
        <v>1390</v>
      </c>
      <c r="C728" s="277">
        <v>66342</v>
      </c>
      <c r="D728" s="192">
        <v>0</v>
      </c>
      <c r="E728" s="192"/>
      <c r="F728" s="71" t="str">
        <f t="shared" si="167"/>
        <v>-</v>
      </c>
    </row>
    <row r="729" spans="1:6" ht="24">
      <c r="A729" s="70">
        <v>66343</v>
      </c>
      <c r="B729" s="65" t="s">
        <v>1391</v>
      </c>
      <c r="C729" s="277">
        <v>66343</v>
      </c>
      <c r="D729" s="192">
        <v>0</v>
      </c>
      <c r="E729" s="192"/>
      <c r="F729" s="71" t="str">
        <f t="shared" si="167"/>
        <v>-</v>
      </c>
    </row>
    <row r="730" spans="1:6" ht="24">
      <c r="A730" s="70">
        <v>66344</v>
      </c>
      <c r="B730" s="65" t="s">
        <v>1392</v>
      </c>
      <c r="C730" s="277">
        <v>66344</v>
      </c>
      <c r="D730" s="192">
        <v>0</v>
      </c>
      <c r="E730" s="192"/>
      <c r="F730" s="71" t="str">
        <f t="shared" si="167"/>
        <v>-</v>
      </c>
    </row>
    <row r="731" spans="1:6" ht="24">
      <c r="A731" s="70">
        <v>66345</v>
      </c>
      <c r="B731" s="65" t="s">
        <v>1393</v>
      </c>
      <c r="C731" s="277">
        <v>66345</v>
      </c>
      <c r="D731" s="192">
        <v>0</v>
      </c>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441.44</v>
      </c>
      <c r="E733" s="192"/>
      <c r="F733" s="71">
        <f t="shared" si="167"/>
        <v>0</v>
      </c>
    </row>
    <row r="734" spans="1:6" ht="12.75" customHeight="1">
      <c r="A734" s="70">
        <v>32121</v>
      </c>
      <c r="B734" s="65" t="s">
        <v>1398</v>
      </c>
      <c r="C734" s="278" t="s">
        <v>1399</v>
      </c>
      <c r="D734" s="192">
        <v>0</v>
      </c>
      <c r="E734" s="192">
        <v>5270.8</v>
      </c>
      <c r="F734" s="71" t="str">
        <f t="shared" si="167"/>
        <v>-</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2580</v>
      </c>
      <c r="E736" s="194"/>
      <c r="F736" s="45">
        <f t="shared" si="167"/>
        <v>0</v>
      </c>
    </row>
    <row r="737" spans="1:6" ht="12.75" customHeight="1">
      <c r="A737" s="63" t="s">
        <v>1404</v>
      </c>
      <c r="B737" s="64" t="s">
        <v>1405</v>
      </c>
      <c r="C737" s="247" t="s">
        <v>1404</v>
      </c>
      <c r="D737" s="194">
        <v>130.91</v>
      </c>
      <c r="E737" s="194"/>
      <c r="F737" s="45">
        <f t="shared" si="167"/>
        <v>0</v>
      </c>
    </row>
    <row r="738" spans="1:6" ht="12.75" customHeight="1">
      <c r="A738" s="63" t="s">
        <v>1406</v>
      </c>
      <c r="B738" s="64" t="s">
        <v>1407</v>
      </c>
      <c r="C738" s="247" t="s">
        <v>1406</v>
      </c>
      <c r="D738" s="194">
        <v>0</v>
      </c>
      <c r="E738" s="194"/>
      <c r="F738" s="45" t="str">
        <f t="shared" si="167"/>
        <v>-</v>
      </c>
    </row>
    <row r="739" spans="1:6" ht="12.75" customHeight="1">
      <c r="A739" s="70" t="s">
        <v>1408</v>
      </c>
      <c r="B739" s="65" t="s">
        <v>1409</v>
      </c>
      <c r="C739" s="278" t="s">
        <v>1408</v>
      </c>
      <c r="D739" s="192">
        <v>0</v>
      </c>
      <c r="E739" s="192"/>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v>0</v>
      </c>
      <c r="E743" s="192"/>
      <c r="F743" s="71" t="str">
        <f t="shared" ref="F743:F744" si="170">IF(D743&lt;&gt;0,IF(E743/D743&gt;=100,"&gt;&gt;100",E743/D743*100),"-")</f>
        <v>-</v>
      </c>
    </row>
    <row r="744" spans="1:6" ht="12.75" customHeight="1">
      <c r="A744" s="70" t="s">
        <v>1418</v>
      </c>
      <c r="B744" s="65" t="s">
        <v>1419</v>
      </c>
      <c r="C744" s="277" t="s">
        <v>1418</v>
      </c>
      <c r="D744" s="192">
        <v>0</v>
      </c>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24">
      <c r="A759" s="63">
        <v>34224</v>
      </c>
      <c r="B759" s="64" t="s">
        <v>1448</v>
      </c>
      <c r="C759" s="247" t="s">
        <v>1449</v>
      </c>
      <c r="D759" s="194">
        <v>0</v>
      </c>
      <c r="E759" s="194"/>
      <c r="F759" s="45" t="str">
        <f t="shared" si="169"/>
        <v>-</v>
      </c>
    </row>
    <row r="760" spans="1:6" ht="24">
      <c r="A760" s="63">
        <v>34233</v>
      </c>
      <c r="B760" s="64" t="s">
        <v>1450</v>
      </c>
      <c r="C760" s="247" t="s">
        <v>1451</v>
      </c>
      <c r="D760" s="194">
        <v>0</v>
      </c>
      <c r="E760" s="194"/>
      <c r="F760" s="45" t="str">
        <f t="shared" si="169"/>
        <v>-</v>
      </c>
    </row>
    <row r="761" spans="1:6" ht="24">
      <c r="A761" s="63">
        <v>34234</v>
      </c>
      <c r="B761" s="183" t="s">
        <v>1452</v>
      </c>
      <c r="C761" s="247" t="s">
        <v>1453</v>
      </c>
      <c r="D761" s="194">
        <v>0</v>
      </c>
      <c r="E761" s="194"/>
      <c r="F761" s="45" t="str">
        <f t="shared" si="169"/>
        <v>-</v>
      </c>
    </row>
    <row r="762" spans="1:6" ht="24">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4">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4">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24">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4">
      <c r="A797" s="70" t="s">
        <v>1524</v>
      </c>
      <c r="B797" s="182" t="s">
        <v>1525</v>
      </c>
      <c r="C797" s="277" t="s">
        <v>1524</v>
      </c>
      <c r="D797" s="192">
        <v>0</v>
      </c>
      <c r="E797" s="192"/>
      <c r="F797" s="71" t="str">
        <f t="shared" si="169"/>
        <v>-</v>
      </c>
    </row>
    <row r="798" spans="1:6" ht="2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2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4">
      <c r="A803" s="63" t="s">
        <v>1536</v>
      </c>
      <c r="B803" s="244" t="s">
        <v>1537</v>
      </c>
      <c r="C803" s="248" t="s">
        <v>1536</v>
      </c>
      <c r="D803" s="194">
        <v>0</v>
      </c>
      <c r="E803" s="194"/>
      <c r="F803" s="45" t="str">
        <f t="shared" si="169"/>
        <v>-</v>
      </c>
    </row>
    <row r="804" spans="1:6" ht="24">
      <c r="A804" s="70" t="s">
        <v>1538</v>
      </c>
      <c r="B804" s="182" t="s">
        <v>1539</v>
      </c>
      <c r="C804" s="277" t="s">
        <v>1538</v>
      </c>
      <c r="D804" s="192">
        <v>0</v>
      </c>
      <c r="E804" s="192"/>
      <c r="F804" s="71" t="str">
        <f t="shared" si="169"/>
        <v>-</v>
      </c>
    </row>
    <row r="805" spans="1:6" ht="24">
      <c r="A805" s="70" t="s">
        <v>1540</v>
      </c>
      <c r="B805" s="182" t="s">
        <v>1541</v>
      </c>
      <c r="C805" s="277" t="s">
        <v>1540</v>
      </c>
      <c r="D805" s="192">
        <v>0</v>
      </c>
      <c r="E805" s="192"/>
      <c r="F805" s="71" t="str">
        <f t="shared" si="169"/>
        <v>-</v>
      </c>
    </row>
    <row r="806" spans="1:6" ht="24">
      <c r="A806" s="70">
        <v>36511</v>
      </c>
      <c r="B806" s="182" t="s">
        <v>1542</v>
      </c>
      <c r="C806" s="277">
        <v>36511</v>
      </c>
      <c r="D806" s="192">
        <v>0</v>
      </c>
      <c r="E806" s="192"/>
      <c r="F806" s="71" t="str">
        <f t="shared" ref="F806:F814" si="171">IF(D806&lt;&gt;0,IF(E806/D806&gt;=100,"&gt;&gt;100",E806/D806*100),"-")</f>
        <v>-</v>
      </c>
    </row>
    <row r="807" spans="1:6" ht="24">
      <c r="A807" s="70" t="s">
        <v>1543</v>
      </c>
      <c r="B807" s="182" t="s">
        <v>1544</v>
      </c>
      <c r="C807" s="277" t="s">
        <v>1543</v>
      </c>
      <c r="D807" s="192">
        <v>0</v>
      </c>
      <c r="E807" s="192"/>
      <c r="F807" s="71" t="str">
        <f t="shared" si="171"/>
        <v>-</v>
      </c>
    </row>
    <row r="808" spans="1:6" ht="24">
      <c r="A808" s="70" t="s">
        <v>1545</v>
      </c>
      <c r="B808" s="182" t="s">
        <v>1546</v>
      </c>
      <c r="C808" s="277" t="s">
        <v>1545</v>
      </c>
      <c r="D808" s="192">
        <v>0</v>
      </c>
      <c r="E808" s="192"/>
      <c r="F808" s="71" t="str">
        <f t="shared" si="171"/>
        <v>-</v>
      </c>
    </row>
    <row r="809" spans="1:6" ht="24">
      <c r="A809" s="70" t="s">
        <v>1547</v>
      </c>
      <c r="B809" s="182" t="s">
        <v>1548</v>
      </c>
      <c r="C809" s="277" t="s">
        <v>1547</v>
      </c>
      <c r="D809" s="192">
        <v>0</v>
      </c>
      <c r="E809" s="192"/>
      <c r="F809" s="71" t="str">
        <f t="shared" si="171"/>
        <v>-</v>
      </c>
    </row>
    <row r="810" spans="1:6" ht="24">
      <c r="A810" s="70" t="s">
        <v>1549</v>
      </c>
      <c r="B810" s="182" t="s">
        <v>1550</v>
      </c>
      <c r="C810" s="277" t="s">
        <v>1549</v>
      </c>
      <c r="D810" s="192">
        <v>0</v>
      </c>
      <c r="E810" s="192"/>
      <c r="F810" s="71" t="str">
        <f t="shared" si="171"/>
        <v>-</v>
      </c>
    </row>
    <row r="811" spans="1:6" ht="24">
      <c r="A811" s="70" t="s">
        <v>1551</v>
      </c>
      <c r="B811" s="182" t="s">
        <v>1552</v>
      </c>
      <c r="C811" s="277" t="s">
        <v>1551</v>
      </c>
      <c r="D811" s="192">
        <v>0</v>
      </c>
      <c r="E811" s="192"/>
      <c r="F811" s="71" t="str">
        <f t="shared" si="171"/>
        <v>-</v>
      </c>
    </row>
    <row r="812" spans="1:6" ht="12">
      <c r="A812" s="70" t="s">
        <v>1553</v>
      </c>
      <c r="B812" s="182" t="s">
        <v>1554</v>
      </c>
      <c r="C812" s="277" t="s">
        <v>1553</v>
      </c>
      <c r="D812" s="192">
        <v>0</v>
      </c>
      <c r="E812" s="192"/>
      <c r="F812" s="71" t="str">
        <f t="shared" si="171"/>
        <v>-</v>
      </c>
    </row>
    <row r="813" spans="1:6" ht="12">
      <c r="A813" s="70" t="s">
        <v>1555</v>
      </c>
      <c r="B813" s="182" t="s">
        <v>1556</v>
      </c>
      <c r="C813" s="277" t="s">
        <v>1555</v>
      </c>
      <c r="D813" s="192">
        <v>0</v>
      </c>
      <c r="E813" s="192"/>
      <c r="F813" s="71" t="str">
        <f t="shared" si="171"/>
        <v>-</v>
      </c>
    </row>
    <row r="814" spans="1:6" ht="12">
      <c r="A814" s="70" t="s">
        <v>1557</v>
      </c>
      <c r="B814" s="182" t="s">
        <v>1558</v>
      </c>
      <c r="C814" s="277" t="s">
        <v>1557</v>
      </c>
      <c r="D814" s="192">
        <v>0</v>
      </c>
      <c r="E814" s="192"/>
      <c r="F814" s="71" t="str">
        <f t="shared" si="171"/>
        <v>-</v>
      </c>
    </row>
    <row r="815" spans="1:6" ht="24">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4">
      <c r="A817" s="70" t="s">
        <v>1563</v>
      </c>
      <c r="B817" s="65" t="s">
        <v>1564</v>
      </c>
      <c r="C817" s="278" t="s">
        <v>1563</v>
      </c>
      <c r="D817" s="192">
        <v>0</v>
      </c>
      <c r="E817" s="192"/>
      <c r="F817" s="71" t="str">
        <f t="shared" si="169"/>
        <v>-</v>
      </c>
    </row>
    <row r="818" spans="1:6" ht="24">
      <c r="A818" s="70" t="s">
        <v>1565</v>
      </c>
      <c r="B818" s="65" t="s">
        <v>1566</v>
      </c>
      <c r="C818" s="278" t="s">
        <v>1565</v>
      </c>
      <c r="D818" s="192">
        <v>0</v>
      </c>
      <c r="E818" s="192"/>
      <c r="F818" s="71" t="str">
        <f t="shared" si="169"/>
        <v>-</v>
      </c>
    </row>
    <row r="819" spans="1:6" ht="24">
      <c r="A819" s="70" t="s">
        <v>1567</v>
      </c>
      <c r="B819" s="65" t="s">
        <v>1568</v>
      </c>
      <c r="C819" s="278" t="s">
        <v>1567</v>
      </c>
      <c r="D819" s="192">
        <v>0</v>
      </c>
      <c r="E819" s="192"/>
      <c r="F819" s="71" t="str">
        <f t="shared" si="169"/>
        <v>-</v>
      </c>
    </row>
    <row r="820" spans="1:6" ht="24">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4">
      <c r="A824" s="70" t="s">
        <v>1577</v>
      </c>
      <c r="B824" s="65" t="s">
        <v>1578</v>
      </c>
      <c r="C824" s="278" t="s">
        <v>1577</v>
      </c>
      <c r="D824" s="192">
        <v>0</v>
      </c>
      <c r="E824" s="192"/>
      <c r="F824" s="71" t="str">
        <f t="shared" si="169"/>
        <v>-</v>
      </c>
    </row>
    <row r="825" spans="1:6" ht="24">
      <c r="A825" s="70" t="s">
        <v>1579</v>
      </c>
      <c r="B825" s="65" t="s">
        <v>1580</v>
      </c>
      <c r="C825" s="278" t="s">
        <v>1579</v>
      </c>
      <c r="D825" s="192">
        <v>0</v>
      </c>
      <c r="E825" s="192"/>
      <c r="F825" s="71" t="str">
        <f t="shared" si="169"/>
        <v>-</v>
      </c>
    </row>
    <row r="826" spans="1:6" ht="24">
      <c r="A826" s="70" t="s">
        <v>1581</v>
      </c>
      <c r="B826" s="65" t="s">
        <v>1582</v>
      </c>
      <c r="C826" s="278" t="s">
        <v>1581</v>
      </c>
      <c r="D826" s="192">
        <v>0</v>
      </c>
      <c r="E826" s="192"/>
      <c r="F826" s="71" t="str">
        <f t="shared" si="169"/>
        <v>-</v>
      </c>
    </row>
    <row r="827" spans="1:6" ht="24">
      <c r="A827" s="70" t="s">
        <v>1583</v>
      </c>
      <c r="B827" s="65" t="s">
        <v>1584</v>
      </c>
      <c r="C827" s="278" t="s">
        <v>1583</v>
      </c>
      <c r="D827" s="192">
        <v>0</v>
      </c>
      <c r="E827" s="192"/>
      <c r="F827" s="71" t="str">
        <f t="shared" si="169"/>
        <v>-</v>
      </c>
    </row>
    <row r="828" spans="1:6" ht="24">
      <c r="A828" s="70" t="s">
        <v>1585</v>
      </c>
      <c r="B828" s="65" t="s">
        <v>1586</v>
      </c>
      <c r="C828" s="278" t="s">
        <v>1585</v>
      </c>
      <c r="D828" s="192">
        <v>0</v>
      </c>
      <c r="E828" s="192"/>
      <c r="F828" s="71" t="str">
        <f t="shared" si="169"/>
        <v>-</v>
      </c>
    </row>
    <row r="829" spans="1:6" ht="24">
      <c r="A829" s="70" t="s">
        <v>1587</v>
      </c>
      <c r="B829" s="65" t="s">
        <v>1588</v>
      </c>
      <c r="C829" s="278" t="s">
        <v>1587</v>
      </c>
      <c r="D829" s="192">
        <v>0</v>
      </c>
      <c r="E829" s="192"/>
      <c r="F829" s="71" t="str">
        <f t="shared" si="169"/>
        <v>-</v>
      </c>
    </row>
    <row r="830" spans="1:6" ht="2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4">
      <c r="A833" s="70" t="s">
        <v>1595</v>
      </c>
      <c r="B833" s="65" t="s">
        <v>1596</v>
      </c>
      <c r="C833" s="278" t="s">
        <v>1595</v>
      </c>
      <c r="D833" s="192">
        <v>0</v>
      </c>
      <c r="E833" s="192"/>
      <c r="F833" s="71" t="str">
        <f t="shared" si="169"/>
        <v>-</v>
      </c>
    </row>
    <row r="834" spans="1:6" ht="24">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4">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4">
      <c r="A870" s="63" t="s">
        <v>1668</v>
      </c>
      <c r="B870" s="64" t="s">
        <v>1669</v>
      </c>
      <c r="C870" s="248" t="s">
        <v>1668</v>
      </c>
      <c r="D870" s="194">
        <v>0</v>
      </c>
      <c r="E870" s="194"/>
      <c r="F870" s="45" t="str">
        <f t="shared" si="169"/>
        <v>-</v>
      </c>
    </row>
    <row r="871" spans="1:6" ht="24">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4">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24">
      <c r="A875" s="63">
        <v>81332</v>
      </c>
      <c r="B875" s="64" t="s">
        <v>1678</v>
      </c>
      <c r="C875" s="247" t="s">
        <v>1679</v>
      </c>
      <c r="D875" s="194">
        <v>0</v>
      </c>
      <c r="E875" s="194"/>
      <c r="F875" s="45" t="str">
        <f t="shared" si="169"/>
        <v>-</v>
      </c>
    </row>
    <row r="876" spans="1:6" ht="24">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4">
      <c r="A879" s="63">
        <v>81532</v>
      </c>
      <c r="B879" s="183" t="s">
        <v>1686</v>
      </c>
      <c r="C879" s="247" t="s">
        <v>1687</v>
      </c>
      <c r="D879" s="194">
        <v>0</v>
      </c>
      <c r="E879" s="194"/>
      <c r="F879" s="45" t="str">
        <f t="shared" si="169"/>
        <v>-</v>
      </c>
    </row>
    <row r="880" spans="1:6" ht="24">
      <c r="A880" s="63">
        <v>81542</v>
      </c>
      <c r="B880" s="183" t="s">
        <v>1688</v>
      </c>
      <c r="C880" s="247" t="s">
        <v>1689</v>
      </c>
      <c r="D880" s="194">
        <v>0</v>
      </c>
      <c r="E880" s="194"/>
      <c r="F880" s="45" t="str">
        <f t="shared" si="169"/>
        <v>-</v>
      </c>
    </row>
    <row r="881" spans="1:6" ht="24">
      <c r="A881" s="63">
        <v>81552</v>
      </c>
      <c r="B881" s="64" t="s">
        <v>1690</v>
      </c>
      <c r="C881" s="247" t="s">
        <v>1691</v>
      </c>
      <c r="D881" s="194">
        <v>0</v>
      </c>
      <c r="E881" s="194"/>
      <c r="F881" s="45" t="str">
        <f t="shared" si="169"/>
        <v>-</v>
      </c>
    </row>
    <row r="882" spans="1:6" ht="24">
      <c r="A882" s="63">
        <v>81631</v>
      </c>
      <c r="B882" s="183" t="s">
        <v>1692</v>
      </c>
      <c r="C882" s="247" t="s">
        <v>1693</v>
      </c>
      <c r="D882" s="194">
        <v>0</v>
      </c>
      <c r="E882" s="194"/>
      <c r="F882" s="45" t="str">
        <f t="shared" si="169"/>
        <v>-</v>
      </c>
    </row>
    <row r="883" spans="1:6" ht="24">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4">
      <c r="A896" s="70">
        <v>81761</v>
      </c>
      <c r="B896" s="182" t="s">
        <v>1720</v>
      </c>
      <c r="C896" s="278" t="s">
        <v>1721</v>
      </c>
      <c r="D896" s="192">
        <v>0</v>
      </c>
      <c r="E896" s="192"/>
      <c r="F896" s="71" t="str">
        <f t="shared" si="169"/>
        <v>-</v>
      </c>
    </row>
    <row r="897" spans="1:6" ht="24">
      <c r="A897" s="70">
        <v>81762</v>
      </c>
      <c r="B897" s="182" t="s">
        <v>1722</v>
      </c>
      <c r="C897" s="278" t="s">
        <v>1723</v>
      </c>
      <c r="D897" s="192">
        <v>0</v>
      </c>
      <c r="E897" s="192"/>
      <c r="F897" s="71" t="str">
        <f t="shared" si="169"/>
        <v>-</v>
      </c>
    </row>
    <row r="898" spans="1:6" ht="24">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24">
      <c r="A909" s="70">
        <v>84242</v>
      </c>
      <c r="B909" s="65" t="s">
        <v>1746</v>
      </c>
      <c r="C909" s="278" t="s">
        <v>1747</v>
      </c>
      <c r="D909" s="192">
        <v>0</v>
      </c>
      <c r="E909" s="192"/>
      <c r="F909" s="71" t="str">
        <f t="shared" si="169"/>
        <v>-</v>
      </c>
    </row>
    <row r="910" spans="1:6" ht="2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4">
      <c r="A912" s="70">
        <v>84431</v>
      </c>
      <c r="B912" s="65" t="s">
        <v>1752</v>
      </c>
      <c r="C912" s="278" t="s">
        <v>1753</v>
      </c>
      <c r="D912" s="192">
        <v>0</v>
      </c>
      <c r="E912" s="192"/>
      <c r="F912" s="71" t="str">
        <f t="shared" si="169"/>
        <v>-</v>
      </c>
    </row>
    <row r="913" spans="1:6" ht="24">
      <c r="A913" s="70">
        <v>84432</v>
      </c>
      <c r="B913" s="65" t="s">
        <v>1754</v>
      </c>
      <c r="C913" s="278" t="s">
        <v>1755</v>
      </c>
      <c r="D913" s="192">
        <v>0</v>
      </c>
      <c r="E913" s="192"/>
      <c r="F913" s="71" t="str">
        <f t="shared" si="169"/>
        <v>-</v>
      </c>
    </row>
    <row r="914" spans="1:6" ht="24">
      <c r="A914" s="70" t="s">
        <v>1756</v>
      </c>
      <c r="B914" s="65" t="s">
        <v>1757</v>
      </c>
      <c r="C914" s="278" t="s">
        <v>1756</v>
      </c>
      <c r="D914" s="192">
        <v>0</v>
      </c>
      <c r="E914" s="192"/>
      <c r="F914" s="71" t="str">
        <f t="shared" si="169"/>
        <v>-</v>
      </c>
    </row>
    <row r="915" spans="1:6" ht="24">
      <c r="A915" s="70">
        <v>84442</v>
      </c>
      <c r="B915" s="65" t="s">
        <v>1758</v>
      </c>
      <c r="C915" s="278" t="s">
        <v>1759</v>
      </c>
      <c r="D915" s="192">
        <v>0</v>
      </c>
      <c r="E915" s="192"/>
      <c r="F915" s="71" t="str">
        <f t="shared" si="169"/>
        <v>-</v>
      </c>
    </row>
    <row r="916" spans="1:6" ht="24">
      <c r="A916" s="70">
        <v>84452</v>
      </c>
      <c r="B916" s="182" t="s">
        <v>1760</v>
      </c>
      <c r="C916" s="278" t="s">
        <v>1761</v>
      </c>
      <c r="D916" s="192">
        <v>0</v>
      </c>
      <c r="E916" s="192"/>
      <c r="F916" s="71" t="str">
        <f t="shared" si="169"/>
        <v>-</v>
      </c>
    </row>
    <row r="917" spans="1:6" ht="24">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4">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4">
      <c r="A937" s="70">
        <v>84761</v>
      </c>
      <c r="B937" s="182" t="s">
        <v>1802</v>
      </c>
      <c r="C937" s="278" t="s">
        <v>1803</v>
      </c>
      <c r="D937" s="192">
        <v>0</v>
      </c>
      <c r="E937" s="192"/>
      <c r="F937" s="71" t="str">
        <f t="shared" si="169"/>
        <v>-</v>
      </c>
    </row>
    <row r="938" spans="1:6" ht="24">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4">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2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24">
      <c r="A948" s="63">
        <v>51532</v>
      </c>
      <c r="B948" s="64" t="s">
        <v>1824</v>
      </c>
      <c r="C948" s="247" t="s">
        <v>1825</v>
      </c>
      <c r="D948" s="194">
        <v>0</v>
      </c>
      <c r="E948" s="194"/>
      <c r="F948" s="45" t="str">
        <f t="shared" si="169"/>
        <v>-</v>
      </c>
    </row>
    <row r="949" spans="1:6" ht="24">
      <c r="A949" s="63">
        <v>51542</v>
      </c>
      <c r="B949" s="64" t="s">
        <v>1826</v>
      </c>
      <c r="C949" s="247" t="s">
        <v>1827</v>
      </c>
      <c r="D949" s="194">
        <v>0</v>
      </c>
      <c r="E949" s="194"/>
      <c r="F949" s="45" t="str">
        <f t="shared" si="169"/>
        <v>-</v>
      </c>
    </row>
    <row r="950" spans="1:6" ht="24">
      <c r="A950" s="63">
        <v>51552</v>
      </c>
      <c r="B950" s="183" t="s">
        <v>1828</v>
      </c>
      <c r="C950" s="247" t="s">
        <v>1829</v>
      </c>
      <c r="D950" s="194">
        <v>0</v>
      </c>
      <c r="E950" s="194"/>
      <c r="F950" s="45" t="str">
        <f t="shared" si="169"/>
        <v>-</v>
      </c>
    </row>
    <row r="951" spans="1:6" ht="24">
      <c r="A951" s="63">
        <v>51631</v>
      </c>
      <c r="B951" s="64" t="s">
        <v>1830</v>
      </c>
      <c r="C951" s="247" t="s">
        <v>1831</v>
      </c>
      <c r="D951" s="194">
        <v>0</v>
      </c>
      <c r="E951" s="194"/>
      <c r="F951" s="45" t="str">
        <f t="shared" si="169"/>
        <v>-</v>
      </c>
    </row>
    <row r="952" spans="1:6" ht="2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4">
      <c r="A965" s="63">
        <v>51761</v>
      </c>
      <c r="B965" s="65" t="s">
        <v>1858</v>
      </c>
      <c r="C965" s="247" t="s">
        <v>1859</v>
      </c>
      <c r="D965" s="194">
        <v>0</v>
      </c>
      <c r="E965" s="194"/>
      <c r="F965" s="45" t="str">
        <f t="shared" si="169"/>
        <v>-</v>
      </c>
    </row>
    <row r="966" spans="1:6" ht="24">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24">
      <c r="A969" s="70">
        <v>54132</v>
      </c>
      <c r="B969" s="65" t="s">
        <v>1866</v>
      </c>
      <c r="C969" s="278" t="s">
        <v>1867</v>
      </c>
      <c r="D969" s="192">
        <v>0</v>
      </c>
      <c r="E969" s="192"/>
      <c r="F969" s="71" t="str">
        <f t="shared" si="169"/>
        <v>-</v>
      </c>
    </row>
    <row r="970" spans="1:6" ht="24">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24">
      <c r="A972" s="63">
        <v>54162</v>
      </c>
      <c r="B972" s="65" t="s">
        <v>1872</v>
      </c>
      <c r="C972" s="247" t="s">
        <v>1873</v>
      </c>
      <c r="D972" s="194">
        <v>0</v>
      </c>
      <c r="E972" s="194"/>
      <c r="F972" s="45" t="str">
        <f t="shared" si="169"/>
        <v>-</v>
      </c>
    </row>
    <row r="973" spans="1:6" ht="24">
      <c r="A973" s="63">
        <v>54221</v>
      </c>
      <c r="B973" s="182" t="s">
        <v>1874</v>
      </c>
      <c r="C973" s="247" t="s">
        <v>1875</v>
      </c>
      <c r="D973" s="194">
        <v>0</v>
      </c>
      <c r="E973" s="194"/>
      <c r="F973" s="45" t="str">
        <f t="shared" si="169"/>
        <v>-</v>
      </c>
    </row>
    <row r="974" spans="1:6" ht="24">
      <c r="A974" s="70">
        <v>54222</v>
      </c>
      <c r="B974" s="182" t="s">
        <v>1876</v>
      </c>
      <c r="C974" s="278" t="s">
        <v>1877</v>
      </c>
      <c r="D974" s="192">
        <v>0</v>
      </c>
      <c r="E974" s="192"/>
      <c r="F974" s="71" t="str">
        <f t="shared" si="169"/>
        <v>-</v>
      </c>
    </row>
    <row r="975" spans="1:6" ht="24">
      <c r="A975" s="70" t="s">
        <v>1878</v>
      </c>
      <c r="B975" s="65" t="s">
        <v>1879</v>
      </c>
      <c r="C975" s="278" t="s">
        <v>1878</v>
      </c>
      <c r="D975" s="192">
        <v>0</v>
      </c>
      <c r="E975" s="192"/>
      <c r="F975" s="71" t="str">
        <f t="shared" si="169"/>
        <v>-</v>
      </c>
    </row>
    <row r="976" spans="1:6" ht="24">
      <c r="A976" s="70">
        <v>54232</v>
      </c>
      <c r="B976" s="182" t="s">
        <v>1880</v>
      </c>
      <c r="C976" s="278" t="s">
        <v>1881</v>
      </c>
      <c r="D976" s="192">
        <v>0</v>
      </c>
      <c r="E976" s="192"/>
      <c r="F976" s="71" t="str">
        <f t="shared" si="169"/>
        <v>-</v>
      </c>
    </row>
    <row r="977" spans="1:6" ht="24">
      <c r="A977" s="70">
        <v>54242</v>
      </c>
      <c r="B977" s="65" t="s">
        <v>1882</v>
      </c>
      <c r="C977" s="278" t="s">
        <v>1883</v>
      </c>
      <c r="D977" s="192">
        <v>0</v>
      </c>
      <c r="E977" s="192"/>
      <c r="F977" s="71" t="str">
        <f t="shared" si="169"/>
        <v>-</v>
      </c>
    </row>
    <row r="978" spans="1:6" ht="24">
      <c r="A978" s="70" t="s">
        <v>1884</v>
      </c>
      <c r="B978" s="65" t="s">
        <v>1885</v>
      </c>
      <c r="C978" s="278" t="s">
        <v>1884</v>
      </c>
      <c r="D978" s="192">
        <v>0</v>
      </c>
      <c r="E978" s="192"/>
      <c r="F978" s="71" t="str">
        <f t="shared" si="169"/>
        <v>-</v>
      </c>
    </row>
    <row r="979" spans="1:6" ht="24">
      <c r="A979" s="70">
        <v>54312</v>
      </c>
      <c r="B979" s="182" t="s">
        <v>1886</v>
      </c>
      <c r="C979" s="278" t="s">
        <v>1887</v>
      </c>
      <c r="D979" s="192">
        <v>0</v>
      </c>
      <c r="E979" s="192"/>
      <c r="F979" s="71" t="str">
        <f t="shared" si="169"/>
        <v>-</v>
      </c>
    </row>
    <row r="980" spans="1:6" ht="24">
      <c r="A980" s="70">
        <v>54431</v>
      </c>
      <c r="B980" s="65" t="s">
        <v>1888</v>
      </c>
      <c r="C980" s="278" t="s">
        <v>1889</v>
      </c>
      <c r="D980" s="192">
        <v>0</v>
      </c>
      <c r="E980" s="192"/>
      <c r="F980" s="71" t="str">
        <f t="shared" si="169"/>
        <v>-</v>
      </c>
    </row>
    <row r="981" spans="1:6" ht="24">
      <c r="A981" s="70">
        <v>54432</v>
      </c>
      <c r="B981" s="65" t="s">
        <v>1890</v>
      </c>
      <c r="C981" s="278" t="s">
        <v>1891</v>
      </c>
      <c r="D981" s="192">
        <v>0</v>
      </c>
      <c r="E981" s="192"/>
      <c r="F981" s="71" t="str">
        <f t="shared" si="169"/>
        <v>-</v>
      </c>
    </row>
    <row r="982" spans="1:6" ht="24">
      <c r="A982" s="70" t="s">
        <v>1892</v>
      </c>
      <c r="B982" s="65" t="s">
        <v>1893</v>
      </c>
      <c r="C982" s="278" t="s">
        <v>1892</v>
      </c>
      <c r="D982" s="192">
        <v>0</v>
      </c>
      <c r="E982" s="192"/>
      <c r="F982" s="71" t="str">
        <f t="shared" si="169"/>
        <v>-</v>
      </c>
    </row>
    <row r="983" spans="1:6" ht="24">
      <c r="A983" s="70">
        <v>54442</v>
      </c>
      <c r="B983" s="65" t="s">
        <v>1894</v>
      </c>
      <c r="C983" s="278" t="s">
        <v>1895</v>
      </c>
      <c r="D983" s="192">
        <v>0</v>
      </c>
      <c r="E983" s="192"/>
      <c r="F983" s="71" t="str">
        <f t="shared" si="169"/>
        <v>-</v>
      </c>
    </row>
    <row r="984" spans="1:6" ht="24">
      <c r="A984" s="70">
        <v>54452</v>
      </c>
      <c r="B984" s="65" t="s">
        <v>1896</v>
      </c>
      <c r="C984" s="278" t="s">
        <v>1897</v>
      </c>
      <c r="D984" s="192">
        <v>0</v>
      </c>
      <c r="E984" s="192"/>
      <c r="F984" s="71" t="str">
        <f t="shared" si="169"/>
        <v>-</v>
      </c>
    </row>
    <row r="985" spans="1:6" ht="24">
      <c r="A985" s="70" t="s">
        <v>1898</v>
      </c>
      <c r="B985" s="65" t="s">
        <v>1899</v>
      </c>
      <c r="C985" s="278" t="s">
        <v>1898</v>
      </c>
      <c r="D985" s="192">
        <v>0</v>
      </c>
      <c r="E985" s="192"/>
      <c r="F985" s="71" t="str">
        <f t="shared" si="169"/>
        <v>-</v>
      </c>
    </row>
    <row r="986" spans="1:6" ht="24">
      <c r="A986" s="70">
        <v>54461</v>
      </c>
      <c r="B986" s="65" t="s">
        <v>1900</v>
      </c>
      <c r="C986" s="278" t="s">
        <v>1901</v>
      </c>
      <c r="D986" s="192">
        <v>0</v>
      </c>
      <c r="E986" s="192"/>
      <c r="F986" s="71" t="str">
        <f t="shared" si="169"/>
        <v>-</v>
      </c>
    </row>
    <row r="987" spans="1:6" ht="24">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4">
      <c r="A989" s="70">
        <v>54472</v>
      </c>
      <c r="B989" s="182" t="s">
        <v>1906</v>
      </c>
      <c r="C989" s="278" t="s">
        <v>1907</v>
      </c>
      <c r="D989" s="192">
        <v>0</v>
      </c>
      <c r="E989" s="192"/>
      <c r="F989" s="71" t="str">
        <f t="shared" si="169"/>
        <v>-</v>
      </c>
    </row>
    <row r="990" spans="1:6" ht="24">
      <c r="A990" s="70">
        <v>54482</v>
      </c>
      <c r="B990" s="182" t="s">
        <v>1908</v>
      </c>
      <c r="C990" s="278" t="s">
        <v>1909</v>
      </c>
      <c r="D990" s="192">
        <v>0</v>
      </c>
      <c r="E990" s="192"/>
      <c r="F990" s="71" t="str">
        <f t="shared" si="169"/>
        <v>-</v>
      </c>
    </row>
    <row r="991" spans="1:6" ht="24">
      <c r="A991" s="70" t="s">
        <v>1910</v>
      </c>
      <c r="B991" s="182" t="s">
        <v>1911</v>
      </c>
      <c r="C991" s="278" t="s">
        <v>1910</v>
      </c>
      <c r="D991" s="192">
        <v>0</v>
      </c>
      <c r="E991" s="192"/>
      <c r="F991" s="71" t="str">
        <f t="shared" si="169"/>
        <v>-</v>
      </c>
    </row>
    <row r="992" spans="1:6" ht="24">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4">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24">
      <c r="A1003" s="70">
        <v>54751</v>
      </c>
      <c r="B1003" s="65" t="s">
        <v>1934</v>
      </c>
      <c r="C1003" s="278" t="s">
        <v>1935</v>
      </c>
      <c r="D1003" s="192">
        <v>0</v>
      </c>
      <c r="E1003" s="192"/>
      <c r="F1003" s="71" t="str">
        <f t="shared" si="169"/>
        <v>-</v>
      </c>
    </row>
    <row r="1004" spans="1:6" ht="24">
      <c r="A1004" s="70">
        <v>54752</v>
      </c>
      <c r="B1004" s="65" t="s">
        <v>1936</v>
      </c>
      <c r="C1004" s="278" t="s">
        <v>1937</v>
      </c>
      <c r="D1004" s="192">
        <v>0</v>
      </c>
      <c r="E1004" s="192"/>
      <c r="F1004" s="71" t="str">
        <f t="shared" si="169"/>
        <v>-</v>
      </c>
    </row>
    <row r="1005" spans="1:6" ht="24">
      <c r="A1005" s="70">
        <v>54761</v>
      </c>
      <c r="B1005" s="65" t="s">
        <v>1938</v>
      </c>
      <c r="C1005" s="278" t="s">
        <v>1939</v>
      </c>
      <c r="D1005" s="192">
        <v>0</v>
      </c>
      <c r="E1005" s="192"/>
      <c r="F1005" s="71" t="str">
        <f t="shared" si="169"/>
        <v>-</v>
      </c>
    </row>
    <row r="1006" spans="1:6" ht="24">
      <c r="A1006" s="70">
        <v>54762</v>
      </c>
      <c r="B1006" s="65" t="s">
        <v>1940</v>
      </c>
      <c r="C1006" s="278" t="s">
        <v>1941</v>
      </c>
      <c r="D1006" s="192">
        <v>0</v>
      </c>
      <c r="E1006" s="192"/>
      <c r="F1006" s="71" t="str">
        <f t="shared" si="169"/>
        <v>-</v>
      </c>
    </row>
    <row r="1007" spans="1:6" ht="24">
      <c r="A1007" s="70">
        <v>54771</v>
      </c>
      <c r="B1007" s="65" t="s">
        <v>1942</v>
      </c>
      <c r="C1007" s="278" t="s">
        <v>1943</v>
      </c>
      <c r="D1007" s="192">
        <v>0</v>
      </c>
      <c r="E1007" s="192"/>
      <c r="F1007" s="71" t="str">
        <f t="shared" ref="F1007:F1009" si="172">IF(D1007&lt;&gt;0,IF(E1007/D1007&gt;=100,"&gt;&gt;100",E1007/D1007*100),"-")</f>
        <v>-</v>
      </c>
    </row>
    <row r="1008" spans="1:6" ht="24">
      <c r="A1008" s="70">
        <v>54772</v>
      </c>
      <c r="B1008" s="65" t="s">
        <v>1944</v>
      </c>
      <c r="C1008" s="278" t="s">
        <v>1945</v>
      </c>
      <c r="D1008" s="192">
        <v>0</v>
      </c>
      <c r="E1008" s="192"/>
      <c r="F1008" s="71" t="str">
        <f t="shared" si="172"/>
        <v>-</v>
      </c>
    </row>
    <row r="1009" spans="1:6" ht="24">
      <c r="A1009" s="73">
        <v>55312</v>
      </c>
      <c r="B1009" s="65" t="s">
        <v>1946</v>
      </c>
      <c r="C1009" s="279" t="s">
        <v>1947</v>
      </c>
      <c r="D1009" s="193">
        <v>0</v>
      </c>
      <c r="E1009" s="193"/>
      <c r="F1009" s="75" t="str">
        <f t="shared" si="172"/>
        <v>-</v>
      </c>
    </row>
    <row r="1010" spans="1:6" ht="20.100000000000001" customHeight="1">
      <c r="A1010" s="374" t="s">
        <v>1948</v>
      </c>
      <c r="B1010" s="375"/>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c r="F1012" s="71" t="str">
        <f t="shared" ref="F1012:F1019" si="173">IF(D1012&lt;&gt;0,IF(E1012/D1012&gt;=100,"&gt;&gt;100",E1012/D1012*100),"-")</f>
        <v>-</v>
      </c>
    </row>
    <row r="1013" spans="1:6" ht="24">
      <c r="A1013" s="70" t="s">
        <v>1955</v>
      </c>
      <c r="B1013" s="65" t="s">
        <v>1956</v>
      </c>
      <c r="C1013" s="278" t="s">
        <v>1955</v>
      </c>
      <c r="D1013" s="283">
        <v>0</v>
      </c>
      <c r="E1013" s="283"/>
      <c r="F1013" s="71" t="str">
        <f t="shared" si="173"/>
        <v>-</v>
      </c>
    </row>
    <row r="1014" spans="1:6" ht="24">
      <c r="A1014" s="70" t="s">
        <v>1957</v>
      </c>
      <c r="B1014" s="65" t="s">
        <v>1958</v>
      </c>
      <c r="C1014" s="278" t="s">
        <v>1957</v>
      </c>
      <c r="D1014" s="283">
        <v>0</v>
      </c>
      <c r="E1014" s="283"/>
      <c r="F1014" s="71" t="str">
        <f t="shared" si="173"/>
        <v>-</v>
      </c>
    </row>
    <row r="1015" spans="1:6" ht="24">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4">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72"/>
      <c r="E1021" s="373"/>
      <c r="F1021" s="51"/>
    </row>
    <row r="1022" spans="1:6" ht="15" customHeight="1">
      <c r="A1022" s="140"/>
      <c r="B1022" s="163"/>
      <c r="C1022" s="173"/>
      <c r="D1022" s="372"/>
      <c r="E1022" s="373"/>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c r="A1" s="268" t="s">
        <v>0</v>
      </c>
      <c r="B1" s="322"/>
      <c r="C1" s="268" t="s">
        <v>2</v>
      </c>
      <c r="D1" s="323"/>
      <c r="E1" s="268" t="s">
        <v>4</v>
      </c>
      <c r="F1" s="324"/>
      <c r="H1" s="326"/>
    </row>
    <row r="2" spans="1:24" ht="50.1" customHeight="1">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c r="H3" s="328"/>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c r="A70" s="70" t="s">
        <v>3</v>
      </c>
      <c r="B70" s="65" t="s">
        <v>2241</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c r="C587" s="170"/>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c r="A1" s="268" t="s">
        <v>0</v>
      </c>
      <c r="B1" s="322"/>
      <c r="C1" s="268" t="s">
        <v>2</v>
      </c>
      <c r="D1" s="323"/>
      <c r="E1" s="268" t="s">
        <v>4</v>
      </c>
      <c r="F1" s="324"/>
    </row>
    <row r="2" spans="1:25" ht="50.1" customHeight="1">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c r="C1" s="268" t="s">
        <v>2</v>
      </c>
      <c r="D1" s="323"/>
      <c r="E1" s="268" t="s">
        <v>4</v>
      </c>
      <c r="F1" s="324"/>
    </row>
    <row r="2" spans="1:24" ht="50.1" customHeight="1">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91"/>
      <c r="E51" s="390"/>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07" sqref="D107"/>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3158</v>
      </c>
      <c r="C5" s="138" t="s">
        <v>3159</v>
      </c>
      <c r="D5" s="198">
        <v>27697.65</v>
      </c>
      <c r="E5" s="31"/>
      <c r="F5" s="31"/>
      <c r="G5" s="31"/>
      <c r="H5" s="31"/>
      <c r="I5" s="31"/>
      <c r="J5" s="31"/>
      <c r="K5" s="31"/>
      <c r="L5" s="31"/>
      <c r="M5" s="31"/>
      <c r="N5" s="31"/>
      <c r="O5" s="31"/>
      <c r="P5" s="31"/>
      <c r="Q5" s="31"/>
      <c r="R5" s="31"/>
      <c r="S5" s="31"/>
      <c r="T5" s="31"/>
      <c r="U5" s="31"/>
    </row>
    <row r="6" spans="1:24" ht="24">
      <c r="A6" s="88"/>
      <c r="B6" s="134" t="s">
        <v>3160</v>
      </c>
      <c r="C6" s="139" t="s">
        <v>3161</v>
      </c>
      <c r="D6" s="34">
        <f>D7+D8+D17+D18+D24</f>
        <v>25988.690000000002</v>
      </c>
      <c r="E6" s="232"/>
      <c r="F6" s="31"/>
      <c r="G6" s="31"/>
      <c r="H6" s="31"/>
      <c r="I6" s="31"/>
      <c r="J6" s="31"/>
      <c r="K6" s="31"/>
      <c r="L6" s="31"/>
      <c r="M6" s="31"/>
      <c r="N6" s="31"/>
      <c r="O6" s="31"/>
      <c r="P6" s="31"/>
      <c r="Q6" s="31"/>
      <c r="R6" s="31"/>
      <c r="S6" s="31"/>
      <c r="T6" s="31"/>
      <c r="U6" s="31"/>
    </row>
    <row r="7" spans="1:24" ht="12.75" customHeight="1">
      <c r="A7" s="88"/>
      <c r="B7" s="89" t="s">
        <v>3162</v>
      </c>
      <c r="C7" s="139" t="s">
        <v>3163</v>
      </c>
      <c r="D7" s="199"/>
      <c r="E7" s="31"/>
      <c r="F7" s="31"/>
      <c r="G7" s="31"/>
      <c r="H7" s="31"/>
      <c r="I7" s="31"/>
      <c r="J7" s="31"/>
      <c r="K7" s="31"/>
      <c r="L7" s="31"/>
      <c r="M7" s="31"/>
      <c r="N7" s="31"/>
      <c r="O7" s="31"/>
      <c r="P7" s="31"/>
      <c r="Q7" s="31"/>
      <c r="R7" s="31"/>
      <c r="S7" s="31"/>
      <c r="T7" s="31"/>
      <c r="U7" s="31"/>
    </row>
    <row r="8" spans="1:24" ht="12.75" customHeight="1">
      <c r="A8" s="88" t="s">
        <v>2438</v>
      </c>
      <c r="B8" s="89" t="s">
        <v>3164</v>
      </c>
      <c r="C8" s="139" t="s">
        <v>3165</v>
      </c>
      <c r="D8" s="34">
        <f>SUM(D9:D16)</f>
        <v>25988.690000000002</v>
      </c>
      <c r="E8" s="31"/>
      <c r="F8" s="31"/>
      <c r="G8" s="31"/>
      <c r="H8" s="31"/>
      <c r="I8" s="31"/>
      <c r="J8" s="31"/>
      <c r="K8" s="31"/>
      <c r="L8" s="31"/>
      <c r="M8" s="31"/>
      <c r="N8" s="31"/>
      <c r="O8" s="31"/>
      <c r="P8" s="31"/>
      <c r="Q8" s="31"/>
      <c r="R8" s="31"/>
      <c r="S8" s="31"/>
      <c r="T8" s="31"/>
      <c r="U8" s="31"/>
    </row>
    <row r="9" spans="1:24" ht="12.75" customHeight="1">
      <c r="A9" s="63" t="s">
        <v>2440</v>
      </c>
      <c r="B9" s="64" t="s">
        <v>2441</v>
      </c>
      <c r="C9" s="139" t="s">
        <v>3166</v>
      </c>
      <c r="D9" s="199">
        <v>25337.56</v>
      </c>
      <c r="E9" s="31"/>
      <c r="F9" s="31"/>
      <c r="G9" s="31"/>
      <c r="H9" s="31"/>
      <c r="I9" s="31"/>
      <c r="J9" s="31"/>
      <c r="K9" s="31"/>
      <c r="L9" s="31"/>
      <c r="M9" s="31"/>
      <c r="N9" s="31"/>
      <c r="O9" s="31"/>
      <c r="P9" s="31"/>
      <c r="Q9" s="31"/>
      <c r="R9" s="31"/>
      <c r="S9" s="31"/>
      <c r="T9" s="31"/>
      <c r="U9" s="31"/>
    </row>
    <row r="10" spans="1:24" ht="12.75" customHeight="1">
      <c r="A10" s="63" t="s">
        <v>2442</v>
      </c>
      <c r="B10" s="64" t="s">
        <v>2443</v>
      </c>
      <c r="C10" s="139" t="s">
        <v>3167</v>
      </c>
      <c r="D10" s="199">
        <v>651.13</v>
      </c>
      <c r="E10" s="31"/>
      <c r="F10" s="31"/>
      <c r="G10" s="31"/>
      <c r="H10" s="31"/>
      <c r="I10" s="31"/>
      <c r="J10" s="31"/>
      <c r="K10" s="31"/>
      <c r="L10" s="31"/>
      <c r="M10" s="31"/>
      <c r="N10" s="31"/>
      <c r="O10" s="31"/>
      <c r="P10" s="31"/>
      <c r="Q10" s="31"/>
      <c r="R10" s="31"/>
      <c r="S10" s="31"/>
      <c r="T10" s="31"/>
      <c r="U10" s="31"/>
    </row>
    <row r="11" spans="1:24" ht="12.75" customHeight="1">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c r="A17" s="294" t="s">
        <v>2476</v>
      </c>
      <c r="B17" s="134" t="s">
        <v>3144</v>
      </c>
      <c r="C17" s="139" t="s">
        <v>3176</v>
      </c>
      <c r="D17" s="199"/>
      <c r="E17" s="31"/>
      <c r="F17" s="31"/>
      <c r="G17" s="31"/>
      <c r="H17" s="31"/>
      <c r="I17" s="31"/>
      <c r="J17" s="31"/>
      <c r="K17" s="31"/>
      <c r="L17" s="31"/>
      <c r="M17" s="31"/>
      <c r="N17" s="31"/>
      <c r="O17" s="31"/>
      <c r="P17" s="31"/>
      <c r="Q17" s="31"/>
      <c r="R17" s="31"/>
      <c r="S17" s="31"/>
      <c r="T17" s="31"/>
      <c r="U17" s="31"/>
    </row>
    <row r="18" spans="1:21" ht="36">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c r="A25" s="63"/>
      <c r="B25" s="134" t="s">
        <v>3194</v>
      </c>
      <c r="C25" s="139" t="s">
        <v>3195</v>
      </c>
      <c r="D25" s="34">
        <f>D26+D27+D36+D37+D43</f>
        <v>27697.65</v>
      </c>
      <c r="E25" s="232"/>
      <c r="F25" s="31"/>
      <c r="G25" s="31"/>
      <c r="H25" s="31"/>
      <c r="I25" s="31"/>
      <c r="J25" s="31"/>
      <c r="K25" s="31"/>
      <c r="L25" s="31"/>
      <c r="M25" s="31"/>
      <c r="N25" s="31"/>
      <c r="O25" s="31"/>
      <c r="P25" s="31"/>
      <c r="Q25" s="31"/>
      <c r="R25" s="31"/>
      <c r="S25" s="31"/>
      <c r="T25" s="31"/>
      <c r="U25" s="31"/>
    </row>
    <row r="26" spans="1:21" ht="12.75" customHeight="1">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c r="A27" s="88" t="s">
        <v>2438</v>
      </c>
      <c r="B27" s="89" t="s">
        <v>3197</v>
      </c>
      <c r="C27" s="139" t="s">
        <v>3198</v>
      </c>
      <c r="D27" s="34">
        <f>SUM(D28:D35)</f>
        <v>27697.65</v>
      </c>
      <c r="E27" s="31"/>
      <c r="F27" s="31"/>
      <c r="G27" s="31"/>
      <c r="H27" s="31"/>
      <c r="I27" s="31"/>
      <c r="J27" s="31"/>
      <c r="K27" s="31"/>
      <c r="L27" s="31"/>
      <c r="M27" s="31"/>
      <c r="N27" s="31"/>
      <c r="O27" s="31"/>
      <c r="P27" s="31"/>
      <c r="Q27" s="31"/>
      <c r="R27" s="31"/>
      <c r="S27" s="31"/>
      <c r="T27" s="31"/>
      <c r="U27" s="31"/>
    </row>
    <row r="28" spans="1:21" ht="12.75" customHeight="1">
      <c r="A28" s="63" t="s">
        <v>2440</v>
      </c>
      <c r="B28" s="64" t="s">
        <v>2441</v>
      </c>
      <c r="C28" s="139" t="s">
        <v>3199</v>
      </c>
      <c r="D28" s="199">
        <v>26916.66</v>
      </c>
      <c r="E28" s="31"/>
      <c r="F28" s="31"/>
      <c r="G28" s="31"/>
      <c r="H28" s="31"/>
      <c r="I28" s="31"/>
      <c r="J28" s="31"/>
      <c r="K28" s="31"/>
      <c r="L28" s="31"/>
      <c r="M28" s="31"/>
      <c r="N28" s="31"/>
      <c r="O28" s="31"/>
      <c r="P28" s="31"/>
      <c r="Q28" s="31"/>
      <c r="R28" s="31"/>
      <c r="S28" s="31"/>
      <c r="T28" s="31"/>
      <c r="U28" s="31"/>
    </row>
    <row r="29" spans="1:21" ht="12.75" customHeight="1">
      <c r="A29" s="63" t="s">
        <v>2442</v>
      </c>
      <c r="B29" s="64" t="s">
        <v>2443</v>
      </c>
      <c r="C29" s="139" t="s">
        <v>3200</v>
      </c>
      <c r="D29" s="199">
        <v>780.99</v>
      </c>
      <c r="E29" s="31"/>
      <c r="F29" s="31"/>
      <c r="G29" s="31"/>
      <c r="H29" s="31"/>
      <c r="I29" s="31"/>
      <c r="J29" s="31"/>
      <c r="K29" s="31"/>
      <c r="L29" s="31"/>
      <c r="M29" s="31"/>
      <c r="N29" s="31"/>
      <c r="O29" s="31"/>
      <c r="P29" s="31"/>
      <c r="Q29" s="31"/>
      <c r="R29" s="31"/>
      <c r="S29" s="31"/>
      <c r="T29" s="31"/>
      <c r="U29" s="31"/>
    </row>
    <row r="30" spans="1:21" ht="12.75" customHeight="1">
      <c r="A30" s="63" t="s">
        <v>2444</v>
      </c>
      <c r="B30" s="64" t="s">
        <v>3168</v>
      </c>
      <c r="C30" s="139" t="s">
        <v>3201</v>
      </c>
      <c r="D30" s="199" t="s">
        <v>582</v>
      </c>
      <c r="E30" s="31"/>
      <c r="F30" s="31"/>
      <c r="G30" s="31"/>
      <c r="H30" s="31"/>
      <c r="I30" s="31"/>
      <c r="J30" s="31"/>
      <c r="K30" s="31"/>
      <c r="L30" s="31"/>
      <c r="M30" s="31"/>
      <c r="N30" s="31"/>
      <c r="O30" s="31"/>
      <c r="P30" s="31"/>
      <c r="Q30" s="31"/>
      <c r="R30" s="31"/>
      <c r="S30" s="31"/>
      <c r="T30" s="31"/>
      <c r="U30" s="31"/>
    </row>
    <row r="31" spans="1:21" ht="12.75" customHeight="1">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c r="A36" s="88" t="s">
        <v>2476</v>
      </c>
      <c r="B36" s="89" t="s">
        <v>3144</v>
      </c>
      <c r="C36" s="139" t="s">
        <v>3207</v>
      </c>
      <c r="D36" s="199"/>
      <c r="E36" s="31"/>
      <c r="F36" s="31"/>
      <c r="G36" s="31"/>
      <c r="H36" s="31"/>
      <c r="I36" s="31"/>
      <c r="J36" s="31"/>
      <c r="K36" s="31"/>
      <c r="L36" s="31"/>
      <c r="M36" s="31"/>
      <c r="N36" s="31"/>
      <c r="O36" s="31"/>
      <c r="P36" s="31"/>
      <c r="Q36" s="31"/>
      <c r="R36" s="31"/>
      <c r="S36" s="31"/>
      <c r="T36" s="31"/>
      <c r="U36" s="31"/>
    </row>
    <row r="37" spans="1:21" ht="36">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c r="A44" s="63"/>
      <c r="B44" s="89" t="s">
        <v>3217</v>
      </c>
      <c r="C44" s="139" t="s">
        <v>3218</v>
      </c>
      <c r="D44" s="34">
        <f>D5+D6-D25</f>
        <v>25988.690000000002</v>
      </c>
      <c r="E44" s="31"/>
      <c r="F44" s="31"/>
      <c r="G44" s="31"/>
      <c r="H44" s="31"/>
      <c r="I44" s="31"/>
      <c r="J44" s="31"/>
      <c r="K44" s="31"/>
      <c r="L44" s="31"/>
      <c r="M44" s="31"/>
      <c r="N44" s="31"/>
      <c r="O44" s="31"/>
      <c r="P44" s="31"/>
      <c r="Q44" s="31"/>
      <c r="R44" s="31"/>
      <c r="S44" s="31"/>
      <c r="T44" s="31"/>
      <c r="U44" s="31"/>
    </row>
    <row r="45" spans="1:21" ht="24">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3295</v>
      </c>
      <c r="C104" s="139" t="s">
        <v>3296</v>
      </c>
      <c r="D104" s="34">
        <f>SUM(D105:D109)</f>
        <v>25988.69</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2438</v>
      </c>
      <c r="B106" s="64" t="s">
        <v>3142</v>
      </c>
      <c r="C106" s="139" t="s">
        <v>3298</v>
      </c>
      <c r="D106" s="199">
        <v>25988.69</v>
      </c>
      <c r="E106" s="31"/>
      <c r="F106" s="31"/>
      <c r="G106" s="31"/>
      <c r="H106" s="31"/>
      <c r="I106" s="31"/>
      <c r="J106" s="31"/>
      <c r="K106" s="31"/>
      <c r="L106" s="31"/>
      <c r="M106" s="31"/>
      <c r="N106" s="31"/>
      <c r="O106" s="31"/>
      <c r="P106" s="31"/>
      <c r="Q106" s="31"/>
      <c r="R106" s="31"/>
      <c r="S106" s="31"/>
      <c r="T106" s="31"/>
      <c r="U106" s="31"/>
    </row>
    <row r="107" spans="1:21" ht="12.75" customHeight="1">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c r="A1" s="392" t="s">
        <v>3156</v>
      </c>
      <c r="B1" s="390"/>
      <c r="C1" s="390"/>
      <c r="D1" s="390"/>
      <c r="E1" s="51" t="s">
        <v>3303</v>
      </c>
      <c r="F1" s="51"/>
      <c r="G1" s="51"/>
      <c r="H1" s="51"/>
      <c r="I1" s="51"/>
      <c r="J1" s="51"/>
      <c r="K1" s="51"/>
      <c r="L1" s="51"/>
      <c r="M1" s="51"/>
      <c r="N1" s="51"/>
      <c r="O1" s="51"/>
      <c r="P1" s="51"/>
    </row>
    <row r="2" spans="1:17" ht="37.5" customHeight="1">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43636</v>
      </c>
      <c r="P3" s="51"/>
    </row>
    <row r="4" spans="1:17" ht="19.5" customHeight="1">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9" t="s">
        <v>1988</v>
      </c>
      <c r="B14" s="394"/>
      <c r="C14" s="395"/>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c r="A23" s="393" t="s">
        <v>3336</v>
      </c>
      <c r="B23" s="394"/>
      <c r="C23" s="395"/>
      <c r="D23" s="95"/>
      <c r="E23" s="51">
        <f>SUM(E24:E297)</f>
        <v>0</v>
      </c>
      <c r="F23" s="51">
        <f>SUM(F24:F297)</f>
        <v>4</v>
      </c>
      <c r="G23" s="51"/>
      <c r="H23" s="51"/>
      <c r="I23" s="51"/>
      <c r="J23" s="51"/>
      <c r="K23" s="51"/>
      <c r="L23" s="51"/>
      <c r="M23" s="51"/>
      <c r="N23" s="51"/>
      <c r="O23" s="51"/>
      <c r="P23" s="51"/>
    </row>
    <row r="24" spans="1:16" ht="2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c r="A348" s="93"/>
      <c r="B348" s="94"/>
      <c r="C348" s="62"/>
      <c r="D348" s="95"/>
      <c r="E348" s="51"/>
      <c r="F348" s="51"/>
      <c r="G348" s="51"/>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1.25" customHeight="1">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40">
        <f>IF(AND(C1477=0,D1477),1,0)</f>
        <v>1</v>
      </c>
      <c r="L1477" s="40">
        <f>IF(C1477&lt;&gt;0,1,0)</f>
        <v>0</v>
      </c>
    </row>
    <row r="1478" spans="10:12" ht="15" customHeight="1">
      <c r="J1478" s="41" t="s">
        <v>3655</v>
      </c>
    </row>
    <row r="1479" spans="10:12" ht="15.75" customHeight="1"/>
    <row r="1480" spans="10:12" ht="15" customHeight="1">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Davorin Peti</cp:lastModifiedBy>
  <cp:lastPrinted>2026-04-27T14:12:53Z</cp:lastPrinted>
  <dcterms:created xsi:type="dcterms:W3CDTF">2022-04-01T05:14:30Z</dcterms:created>
  <dcterms:modified xsi:type="dcterms:W3CDTF">2026-07-16T13:56:30Z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