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ensit-my.sharepoint.com/personal/davorin_tensit_com_hr/Documents/POSAO/Proračunski korisnici/Državni arhiv Vukovar/FINA 2023/Završni račun 2023/"/>
    </mc:Choice>
  </mc:AlternateContent>
  <xr:revisionPtr revIDLastSave="6" documentId="8_{6CBD7B32-783F-4A5D-929E-11A976D70FF1}" xr6:coauthVersionLast="47" xr6:coauthVersionMax="47" xr10:uidLastSave="{E3611095-8C54-4654-BD57-28046A5E6528}"/>
  <workbookProtection workbookAlgorithmName="SHA-512" workbookHashValue="k+m+Sr6oi0PR+gvrZdxhIPEu8Y7urG9+OEvjrXg+TQuQgqbHcIsTvKRvH+eii7P6aizbILjR1BZwxy7p6VJYug==" workbookSaltValue="d65K3IXL9Vyvsi1SNUfx4A==" workbookSpinCount="100000" lockStructure="1"/>
  <bookViews>
    <workbookView xWindow="38280" yWindow="-120" windowWidth="38640" windowHeight="211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E306" i="9"/>
  <c r="B306" i="9"/>
  <c r="H305" i="9"/>
  <c r="G305" i="9"/>
  <c r="F305" i="9"/>
  <c r="H304" i="9"/>
  <c r="G304" i="9"/>
  <c r="E304" i="9" s="1"/>
  <c r="B304" i="9" s="1"/>
  <c r="F304" i="9"/>
  <c r="H303" i="9"/>
  <c r="G303" i="9"/>
  <c r="F303" i="9"/>
  <c r="H302" i="9"/>
  <c r="G302" i="9"/>
  <c r="E302" i="9" s="1"/>
  <c r="B302" i="9" s="1"/>
  <c r="F302" i="9"/>
  <c r="H301" i="9"/>
  <c r="G301" i="9"/>
  <c r="F301" i="9"/>
  <c r="E301" i="9"/>
  <c r="B301" i="9" s="1"/>
  <c r="H300" i="9"/>
  <c r="G300" i="9"/>
  <c r="F300" i="9"/>
  <c r="H299" i="9"/>
  <c r="E299" i="9" s="1"/>
  <c r="B299" i="9" s="1"/>
  <c r="G299" i="9"/>
  <c r="F299" i="9"/>
  <c r="H298" i="9"/>
  <c r="G298" i="9"/>
  <c r="F298" i="9"/>
  <c r="E298" i="9"/>
  <c r="B298" i="9" s="1"/>
  <c r="H297" i="9"/>
  <c r="G297" i="9"/>
  <c r="F297" i="9"/>
  <c r="H296" i="9"/>
  <c r="G296" i="9"/>
  <c r="F296" i="9"/>
  <c r="E296" i="9"/>
  <c r="B296" i="9" s="1"/>
  <c r="H295" i="9"/>
  <c r="G295" i="9"/>
  <c r="E295" i="9" s="1"/>
  <c r="B295" i="9" s="1"/>
  <c r="F295" i="9"/>
  <c r="H294" i="9"/>
  <c r="G294" i="9"/>
  <c r="E294" i="9" s="1"/>
  <c r="F294" i="9"/>
  <c r="H293" i="9"/>
  <c r="G293" i="9"/>
  <c r="F293" i="9"/>
  <c r="E293" i="9"/>
  <c r="B293" i="9" s="1"/>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F273" i="9"/>
  <c r="E272" i="9"/>
  <c r="M271" i="9"/>
  <c r="L271" i="9"/>
  <c r="F271" i="9"/>
  <c r="E271" i="9"/>
  <c r="B271" i="9"/>
  <c r="M270" i="9"/>
  <c r="L270" i="9"/>
  <c r="E270" i="9"/>
  <c r="M269" i="9"/>
  <c r="L269" i="9"/>
  <c r="E269" i="9"/>
  <c r="M268" i="9"/>
  <c r="L268" i="9"/>
  <c r="F268" i="9" s="1"/>
  <c r="E268" i="9"/>
  <c r="B268" i="9"/>
  <c r="M267" i="9"/>
  <c r="L267" i="9"/>
  <c r="F267" i="9" s="1"/>
  <c r="B267" i="9" s="1"/>
  <c r="E267" i="9"/>
  <c r="M266" i="9"/>
  <c r="L266" i="9"/>
  <c r="F266" i="9"/>
  <c r="E266" i="9"/>
  <c r="B266" i="9" s="1"/>
  <c r="M265" i="9"/>
  <c r="F265" i="9" s="1"/>
  <c r="L265" i="9"/>
  <c r="E265" i="9"/>
  <c r="B265" i="9"/>
  <c r="M264" i="9"/>
  <c r="L264" i="9"/>
  <c r="F264" i="9"/>
  <c r="E264" i="9"/>
  <c r="M263" i="9"/>
  <c r="L263" i="9"/>
  <c r="F263" i="9"/>
  <c r="E263" i="9"/>
  <c r="B263" i="9" s="1"/>
  <c r="M262" i="9"/>
  <c r="L262" i="9"/>
  <c r="F262" i="9" s="1"/>
  <c r="E262" i="9"/>
  <c r="M261" i="9"/>
  <c r="L261" i="9"/>
  <c r="F261" i="9"/>
  <c r="E261" i="9"/>
  <c r="B261" i="9" s="1"/>
  <c r="M260" i="9"/>
  <c r="L260" i="9"/>
  <c r="F260" i="9" s="1"/>
  <c r="E260" i="9"/>
  <c r="M259" i="9"/>
  <c r="L259" i="9"/>
  <c r="F259" i="9"/>
  <c r="B259" i="9" s="1"/>
  <c r="E259" i="9"/>
  <c r="M258" i="9"/>
  <c r="L258" i="9"/>
  <c r="F258" i="9" s="1"/>
  <c r="E258" i="9"/>
  <c r="B258" i="9" s="1"/>
  <c r="M257" i="9"/>
  <c r="F257" i="9" s="1"/>
  <c r="B257" i="9" s="1"/>
  <c r="L257" i="9"/>
  <c r="E257" i="9"/>
  <c r="M256" i="9"/>
  <c r="L256" i="9"/>
  <c r="F256" i="9" s="1"/>
  <c r="E256" i="9"/>
  <c r="M255" i="9"/>
  <c r="L255" i="9"/>
  <c r="F255" i="9"/>
  <c r="E255" i="9"/>
  <c r="B255" i="9"/>
  <c r="M254" i="9"/>
  <c r="L254" i="9"/>
  <c r="E254" i="9"/>
  <c r="M253" i="9"/>
  <c r="L253" i="9"/>
  <c r="F253" i="9" s="1"/>
  <c r="B253" i="9" s="1"/>
  <c r="E253" i="9"/>
  <c r="M252" i="9"/>
  <c r="L252" i="9"/>
  <c r="F252" i="9" s="1"/>
  <c r="E252" i="9"/>
  <c r="B252" i="9"/>
  <c r="M251" i="9"/>
  <c r="F251" i="9" s="1"/>
  <c r="B251" i="9" s="1"/>
  <c r="L251" i="9"/>
  <c r="E251" i="9"/>
  <c r="M250" i="9"/>
  <c r="L250" i="9"/>
  <c r="F250" i="9" s="1"/>
  <c r="B250" i="9" s="1"/>
  <c r="E250" i="9"/>
  <c r="M249" i="9"/>
  <c r="F249" i="9" s="1"/>
  <c r="L249" i="9"/>
  <c r="E249" i="9"/>
  <c r="B249" i="9"/>
  <c r="M248" i="9"/>
  <c r="L248" i="9"/>
  <c r="F248" i="9"/>
  <c r="E248" i="9"/>
  <c r="B248" i="9" s="1"/>
  <c r="M247" i="9"/>
  <c r="L247" i="9"/>
  <c r="F247" i="9"/>
  <c r="E247" i="9"/>
  <c r="M246" i="9"/>
  <c r="L246" i="9"/>
  <c r="F246" i="9" s="1"/>
  <c r="E246" i="9"/>
  <c r="B246" i="9" s="1"/>
  <c r="M245" i="9"/>
  <c r="L245" i="9"/>
  <c r="F245" i="9"/>
  <c r="E245" i="9"/>
  <c r="B245" i="9" s="1"/>
  <c r="M244" i="9"/>
  <c r="L244" i="9"/>
  <c r="F244" i="9" s="1"/>
  <c r="E244" i="9"/>
  <c r="B244" i="9" s="1"/>
  <c r="M243" i="9"/>
  <c r="L243" i="9"/>
  <c r="F243" i="9" s="1"/>
  <c r="B243" i="9" s="1"/>
  <c r="E243" i="9"/>
  <c r="M242" i="9"/>
  <c r="L242" i="9"/>
  <c r="F242" i="9"/>
  <c r="B242" i="9" s="1"/>
  <c r="E242" i="9"/>
  <c r="M241" i="9"/>
  <c r="F241" i="9" s="1"/>
  <c r="B241" i="9" s="1"/>
  <c r="L241" i="9"/>
  <c r="E241" i="9"/>
  <c r="M240" i="9"/>
  <c r="L240" i="9"/>
  <c r="F240" i="9" s="1"/>
  <c r="E240" i="9"/>
  <c r="M239" i="9"/>
  <c r="L239" i="9"/>
  <c r="F239" i="9"/>
  <c r="E239" i="9"/>
  <c r="B239" i="9"/>
  <c r="M238" i="9"/>
  <c r="L238" i="9"/>
  <c r="E238" i="9"/>
  <c r="M237" i="9"/>
  <c r="L237" i="9"/>
  <c r="E237" i="9"/>
  <c r="M236" i="9"/>
  <c r="L236" i="9"/>
  <c r="F236" i="9" s="1"/>
  <c r="E236" i="9"/>
  <c r="B236" i="9"/>
  <c r="M235" i="9"/>
  <c r="L235" i="9"/>
  <c r="F235" i="9" s="1"/>
  <c r="B235" i="9" s="1"/>
  <c r="E235" i="9"/>
  <c r="M234" i="9"/>
  <c r="L234" i="9"/>
  <c r="F234" i="9"/>
  <c r="E234" i="9"/>
  <c r="B234" i="9" s="1"/>
  <c r="M233" i="9"/>
  <c r="F233" i="9" s="1"/>
  <c r="L233" i="9"/>
  <c r="E233" i="9"/>
  <c r="B233" i="9"/>
  <c r="M232" i="9"/>
  <c r="L232" i="9"/>
  <c r="F232" i="9"/>
  <c r="E232" i="9"/>
  <c r="M231" i="9"/>
  <c r="L231" i="9"/>
  <c r="F231" i="9"/>
  <c r="E231" i="9"/>
  <c r="B231" i="9" s="1"/>
  <c r="M230" i="9"/>
  <c r="L230" i="9"/>
  <c r="F230" i="9" s="1"/>
  <c r="E230" i="9"/>
  <c r="M229" i="9"/>
  <c r="L229" i="9"/>
  <c r="F229" i="9"/>
  <c r="E229" i="9"/>
  <c r="B229" i="9" s="1"/>
  <c r="M228" i="9"/>
  <c r="L228" i="9"/>
  <c r="F228" i="9" s="1"/>
  <c r="E228" i="9"/>
  <c r="M227" i="9"/>
  <c r="L227" i="9"/>
  <c r="F227" i="9"/>
  <c r="B227" i="9" s="1"/>
  <c r="E227" i="9"/>
  <c r="M226" i="9"/>
  <c r="L226" i="9"/>
  <c r="F226" i="9" s="1"/>
  <c r="E226" i="9"/>
  <c r="B226" i="9" s="1"/>
  <c r="M225" i="9"/>
  <c r="F225" i="9" s="1"/>
  <c r="B225" i="9" s="1"/>
  <c r="L225" i="9"/>
  <c r="E225" i="9"/>
  <c r="M224" i="9"/>
  <c r="L224" i="9"/>
  <c r="F224" i="9" s="1"/>
  <c r="E224" i="9"/>
  <c r="M223" i="9"/>
  <c r="F223" i="9" s="1"/>
  <c r="B223" i="9" s="1"/>
  <c r="L223" i="9"/>
  <c r="E223" i="9"/>
  <c r="M222" i="9"/>
  <c r="L222" i="9"/>
  <c r="E222" i="9"/>
  <c r="M221" i="9"/>
  <c r="L221" i="9"/>
  <c r="F221" i="9" s="1"/>
  <c r="B221" i="9" s="1"/>
  <c r="E221" i="9"/>
  <c r="M220" i="9"/>
  <c r="L220" i="9"/>
  <c r="E220" i="9"/>
  <c r="M219" i="9"/>
  <c r="L219" i="9"/>
  <c r="F219" i="9" s="1"/>
  <c r="B219" i="9" s="1"/>
  <c r="E219" i="9"/>
  <c r="M218" i="9"/>
  <c r="L218" i="9"/>
  <c r="E218" i="9"/>
  <c r="M217" i="9"/>
  <c r="F217" i="9" s="1"/>
  <c r="B217" i="9" s="1"/>
  <c r="L217" i="9"/>
  <c r="E217" i="9"/>
  <c r="M216" i="9"/>
  <c r="L216" i="9"/>
  <c r="F216" i="9"/>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E159" i="9"/>
  <c r="B159" i="9" s="1"/>
  <c r="H158" i="9"/>
  <c r="G158" i="9"/>
  <c r="F158" i="9"/>
  <c r="H157" i="9"/>
  <c r="G157" i="9"/>
  <c r="E157" i="9" s="1"/>
  <c r="B157" i="9" s="1"/>
  <c r="F157" i="9"/>
  <c r="H156" i="9"/>
  <c r="E156" i="9" s="1"/>
  <c r="B156" i="9" s="1"/>
  <c r="G156" i="9"/>
  <c r="F156" i="9"/>
  <c r="H155" i="9"/>
  <c r="G155" i="9"/>
  <c r="E155" i="9" s="1"/>
  <c r="B155" i="9" s="1"/>
  <c r="F155" i="9"/>
  <c r="H154" i="9"/>
  <c r="G154" i="9"/>
  <c r="F154" i="9"/>
  <c r="E154" i="9"/>
  <c r="B154" i="9"/>
  <c r="H153" i="9"/>
  <c r="G153" i="9"/>
  <c r="F153" i="9"/>
  <c r="H152" i="9"/>
  <c r="G152" i="9"/>
  <c r="F152" i="9"/>
  <c r="H151" i="9"/>
  <c r="G151" i="9"/>
  <c r="F151" i="9"/>
  <c r="E151" i="9"/>
  <c r="B151" i="9" s="1"/>
  <c r="H150" i="9"/>
  <c r="G150" i="9"/>
  <c r="F150" i="9"/>
  <c r="H149" i="9"/>
  <c r="G149" i="9"/>
  <c r="F149" i="9"/>
  <c r="E149" i="9"/>
  <c r="B149" i="9" s="1"/>
  <c r="H148" i="9"/>
  <c r="E148" i="9" s="1"/>
  <c r="G148" i="9"/>
  <c r="F148" i="9"/>
  <c r="B148" i="9"/>
  <c r="H147" i="9"/>
  <c r="G147" i="9"/>
  <c r="F147" i="9"/>
  <c r="E147" i="9"/>
  <c r="H146" i="9"/>
  <c r="G146" i="9"/>
  <c r="F146" i="9"/>
  <c r="E146" i="9"/>
  <c r="B146" i="9" s="1"/>
  <c r="H145" i="9"/>
  <c r="G145" i="9"/>
  <c r="E145" i="9" s="1"/>
  <c r="B145" i="9" s="1"/>
  <c r="F145" i="9"/>
  <c r="H144" i="9"/>
  <c r="G144" i="9"/>
  <c r="F144" i="9"/>
  <c r="E144" i="9"/>
  <c r="B144" i="9" s="1"/>
  <c r="F143" i="9"/>
  <c r="H142" i="9"/>
  <c r="G142" i="9"/>
  <c r="F142" i="9"/>
  <c r="H141" i="9"/>
  <c r="G141" i="9"/>
  <c r="F141" i="9"/>
  <c r="E141" i="9"/>
  <c r="B141" i="9" s="1"/>
  <c r="H140" i="9"/>
  <c r="E140" i="9" s="1"/>
  <c r="G140" i="9"/>
  <c r="F140" i="9"/>
  <c r="B140" i="9"/>
  <c r="H139" i="9"/>
  <c r="G139" i="9"/>
  <c r="F139" i="9"/>
  <c r="E139" i="9"/>
  <c r="H138" i="9"/>
  <c r="G138" i="9"/>
  <c r="F138" i="9"/>
  <c r="E138" i="9"/>
  <c r="B138" i="9" s="1"/>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E132" i="9" s="1"/>
  <c r="B132" i="9" s="1"/>
  <c r="G132" i="9"/>
  <c r="F132" i="9"/>
  <c r="H131" i="9"/>
  <c r="G131" i="9"/>
  <c r="E131" i="9" s="1"/>
  <c r="B131" i="9" s="1"/>
  <c r="F131" i="9"/>
  <c r="H130" i="9"/>
  <c r="G130" i="9"/>
  <c r="F130" i="9"/>
  <c r="E130" i="9"/>
  <c r="B130" i="9"/>
  <c r="H129" i="9"/>
  <c r="G129" i="9"/>
  <c r="F129" i="9"/>
  <c r="H128" i="9"/>
  <c r="G128" i="9"/>
  <c r="E128" i="9" s="1"/>
  <c r="B128" i="9" s="1"/>
  <c r="F128" i="9"/>
  <c r="H127" i="9"/>
  <c r="G127" i="9"/>
  <c r="F127" i="9"/>
  <c r="E127" i="9"/>
  <c r="B127" i="9"/>
  <c r="H126" i="9"/>
  <c r="G126" i="9"/>
  <c r="F126" i="9"/>
  <c r="H125" i="9"/>
  <c r="G125" i="9"/>
  <c r="F125" i="9"/>
  <c r="E125" i="9"/>
  <c r="B125" i="9"/>
  <c r="H124" i="9"/>
  <c r="E124" i="9" s="1"/>
  <c r="G124" i="9"/>
  <c r="F124" i="9"/>
  <c r="B124" i="9"/>
  <c r="H123" i="9"/>
  <c r="G123" i="9"/>
  <c r="F123" i="9"/>
  <c r="E123" i="9"/>
  <c r="B123" i="9" s="1"/>
  <c r="H122" i="9"/>
  <c r="G122" i="9"/>
  <c r="F122" i="9"/>
  <c r="E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F117" i="9"/>
  <c r="H116" i="9"/>
  <c r="E116" i="9" s="1"/>
  <c r="B116" i="9" s="1"/>
  <c r="G116" i="9"/>
  <c r="F116" i="9"/>
  <c r="H115" i="9"/>
  <c r="G115" i="9"/>
  <c r="E115" i="9" s="1"/>
  <c r="B115" i="9" s="1"/>
  <c r="F115" i="9"/>
  <c r="H114" i="9"/>
  <c r="G114" i="9"/>
  <c r="F114" i="9"/>
  <c r="E114" i="9"/>
  <c r="B114" i="9"/>
  <c r="H113" i="9"/>
  <c r="G113" i="9"/>
  <c r="F113" i="9"/>
  <c r="H112" i="9"/>
  <c r="G112" i="9"/>
  <c r="E112" i="9" s="1"/>
  <c r="B112" i="9" s="1"/>
  <c r="F112" i="9"/>
  <c r="H111" i="9"/>
  <c r="G111" i="9"/>
  <c r="F111" i="9"/>
  <c r="E111" i="9"/>
  <c r="B111" i="9"/>
  <c r="H110" i="9"/>
  <c r="G110" i="9"/>
  <c r="F110" i="9"/>
  <c r="H109" i="9"/>
  <c r="G109" i="9"/>
  <c r="F109" i="9"/>
  <c r="E109" i="9"/>
  <c r="B109" i="9" s="1"/>
  <c r="H108" i="9"/>
  <c r="E108" i="9" s="1"/>
  <c r="G108" i="9"/>
  <c r="F108" i="9"/>
  <c r="H107" i="9"/>
  <c r="G107" i="9"/>
  <c r="E107" i="9" s="1"/>
  <c r="F107" i="9"/>
  <c r="H106" i="9"/>
  <c r="E106" i="9" s="1"/>
  <c r="B106" i="9" s="1"/>
  <c r="G106" i="9"/>
  <c r="F106" i="9"/>
  <c r="H105" i="9"/>
  <c r="G105" i="9"/>
  <c r="E105" i="9" s="1"/>
  <c r="B105" i="9" s="1"/>
  <c r="F105" i="9"/>
  <c r="H104" i="9"/>
  <c r="G104" i="9"/>
  <c r="E104" i="9" s="1"/>
  <c r="B104" i="9" s="1"/>
  <c r="F104" i="9"/>
  <c r="H103" i="9"/>
  <c r="G103" i="9"/>
  <c r="F103" i="9"/>
  <c r="E103" i="9"/>
  <c r="B103" i="9"/>
  <c r="H102" i="9"/>
  <c r="G102" i="9"/>
  <c r="F102" i="9"/>
  <c r="H101" i="9"/>
  <c r="G101" i="9"/>
  <c r="F101" i="9"/>
  <c r="E101" i="9"/>
  <c r="B101" i="9" s="1"/>
  <c r="H100" i="9"/>
  <c r="E100" i="9" s="1"/>
  <c r="G100" i="9"/>
  <c r="F100" i="9"/>
  <c r="B100" i="9" s="1"/>
  <c r="H99" i="9"/>
  <c r="G99" i="9"/>
  <c r="E99" i="9" s="1"/>
  <c r="F99" i="9"/>
  <c r="H98" i="9"/>
  <c r="G98" i="9"/>
  <c r="F98" i="9"/>
  <c r="E98" i="9"/>
  <c r="H97" i="9"/>
  <c r="G97" i="9"/>
  <c r="E97" i="9" s="1"/>
  <c r="B97" i="9" s="1"/>
  <c r="F97" i="9"/>
  <c r="H96" i="9"/>
  <c r="G96" i="9"/>
  <c r="F96" i="9"/>
  <c r="H95" i="9"/>
  <c r="G95" i="9"/>
  <c r="F95" i="9"/>
  <c r="E95" i="9"/>
  <c r="B95" i="9"/>
  <c r="H94" i="9"/>
  <c r="G94" i="9"/>
  <c r="F94" i="9"/>
  <c r="H93" i="9"/>
  <c r="G93" i="9"/>
  <c r="F93" i="9"/>
  <c r="E93" i="9"/>
  <c r="B93" i="9" s="1"/>
  <c r="H92" i="9"/>
  <c r="E92" i="9" s="1"/>
  <c r="B92" i="9" s="1"/>
  <c r="G92" i="9"/>
  <c r="F92" i="9"/>
  <c r="H91" i="9"/>
  <c r="G91" i="9"/>
  <c r="E91" i="9" s="1"/>
  <c r="F91" i="9"/>
  <c r="H90" i="9"/>
  <c r="E90" i="9" s="1"/>
  <c r="G90" i="9"/>
  <c r="F90" i="9"/>
  <c r="H89" i="9"/>
  <c r="G89" i="9"/>
  <c r="F89" i="9"/>
  <c r="H88" i="9"/>
  <c r="G88" i="9"/>
  <c r="E88" i="9" s="1"/>
  <c r="B88" i="9" s="1"/>
  <c r="F88" i="9"/>
  <c r="H87" i="9"/>
  <c r="G87" i="9"/>
  <c r="F87" i="9"/>
  <c r="E87" i="9"/>
  <c r="B87" i="9"/>
  <c r="H86" i="9"/>
  <c r="G86" i="9"/>
  <c r="E86" i="9" s="1"/>
  <c r="F86" i="9"/>
  <c r="B86" i="9"/>
  <c r="H85" i="9"/>
  <c r="G85" i="9"/>
  <c r="F85" i="9"/>
  <c r="E85" i="9"/>
  <c r="B85" i="9" s="1"/>
  <c r="H84" i="9"/>
  <c r="E84" i="9" s="1"/>
  <c r="G84" i="9"/>
  <c r="F84" i="9"/>
  <c r="B84" i="9" s="1"/>
  <c r="H83" i="9"/>
  <c r="G83" i="9"/>
  <c r="E83" i="9" s="1"/>
  <c r="B83" i="9" s="1"/>
  <c r="F83" i="9"/>
  <c r="H82" i="9"/>
  <c r="G82" i="9"/>
  <c r="F82" i="9"/>
  <c r="E82" i="9"/>
  <c r="H81" i="9"/>
  <c r="G81" i="9"/>
  <c r="E81" i="9" s="1"/>
  <c r="B81" i="9" s="1"/>
  <c r="F81" i="9"/>
  <c r="H80" i="9"/>
  <c r="G80" i="9"/>
  <c r="E80" i="9" s="1"/>
  <c r="B80" i="9" s="1"/>
  <c r="F80" i="9"/>
  <c r="H79" i="9"/>
  <c r="G79" i="9"/>
  <c r="F79" i="9"/>
  <c r="E79" i="9"/>
  <c r="B79" i="9" s="1"/>
  <c r="H78" i="9"/>
  <c r="G78" i="9"/>
  <c r="F78" i="9"/>
  <c r="H77" i="9"/>
  <c r="G77" i="9"/>
  <c r="F77" i="9"/>
  <c r="E77" i="9"/>
  <c r="H76" i="9"/>
  <c r="E76" i="9" s="1"/>
  <c r="B76" i="9" s="1"/>
  <c r="G76" i="9"/>
  <c r="F76" i="9"/>
  <c r="H75" i="9"/>
  <c r="G75" i="9"/>
  <c r="E75" i="9" s="1"/>
  <c r="F75" i="9"/>
  <c r="H74" i="9"/>
  <c r="E74" i="9" s="1"/>
  <c r="B74" i="9" s="1"/>
  <c r="G74" i="9"/>
  <c r="F74" i="9"/>
  <c r="H73" i="9"/>
  <c r="G73" i="9"/>
  <c r="F73" i="9"/>
  <c r="H72" i="9"/>
  <c r="G72" i="9"/>
  <c r="E72" i="9" s="1"/>
  <c r="F72" i="9"/>
  <c r="B72" i="9"/>
  <c r="H71" i="9"/>
  <c r="G71" i="9"/>
  <c r="F71" i="9"/>
  <c r="E71" i="9"/>
  <c r="B71" i="9"/>
  <c r="H70" i="9"/>
  <c r="G70" i="9"/>
  <c r="E70" i="9" s="1"/>
  <c r="F70" i="9"/>
  <c r="B70" i="9" s="1"/>
  <c r="H69" i="9"/>
  <c r="G69" i="9"/>
  <c r="F69" i="9"/>
  <c r="E69" i="9"/>
  <c r="B69" i="9" s="1"/>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G63" i="9"/>
  <c r="F63" i="9"/>
  <c r="E63" i="9"/>
  <c r="B63" i="9"/>
  <c r="H62" i="9"/>
  <c r="G62" i="9"/>
  <c r="F62" i="9"/>
  <c r="H61" i="9"/>
  <c r="G61" i="9"/>
  <c r="F61" i="9"/>
  <c r="E61" i="9"/>
  <c r="B61" i="9" s="1"/>
  <c r="H60" i="9"/>
  <c r="G60" i="9"/>
  <c r="E60" i="9" s="1"/>
  <c r="B60" i="9" s="1"/>
  <c r="F60" i="9"/>
  <c r="H59" i="9"/>
  <c r="G59" i="9"/>
  <c r="E59" i="9" s="1"/>
  <c r="B59" i="9" s="1"/>
  <c r="F59" i="9"/>
  <c r="H58" i="9"/>
  <c r="E58" i="9" s="1"/>
  <c r="B58" i="9" s="1"/>
  <c r="G58" i="9"/>
  <c r="F58" i="9"/>
  <c r="H57" i="9"/>
  <c r="G57" i="9"/>
  <c r="F57" i="9"/>
  <c r="H56" i="9"/>
  <c r="G56" i="9"/>
  <c r="E56" i="9" s="1"/>
  <c r="F56" i="9"/>
  <c r="B56" i="9"/>
  <c r="H55" i="9"/>
  <c r="G55" i="9"/>
  <c r="F55" i="9"/>
  <c r="E55" i="9"/>
  <c r="B55" i="9"/>
  <c r="H54" i="9"/>
  <c r="G54" i="9"/>
  <c r="E54" i="9" s="1"/>
  <c r="F54" i="9"/>
  <c r="B54" i="9" s="1"/>
  <c r="H53" i="9"/>
  <c r="G53" i="9"/>
  <c r="F53" i="9"/>
  <c r="E53" i="9"/>
  <c r="B53" i="9" s="1"/>
  <c r="H52" i="9"/>
  <c r="G52" i="9"/>
  <c r="E52" i="9" s="1"/>
  <c r="F52" i="9"/>
  <c r="H51" i="9"/>
  <c r="G51" i="9"/>
  <c r="E51" i="9" s="1"/>
  <c r="B51" i="9" s="1"/>
  <c r="F51" i="9"/>
  <c r="H50" i="9"/>
  <c r="G50" i="9"/>
  <c r="F50" i="9"/>
  <c r="E50" i="9"/>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G39" i="9"/>
  <c r="F39" i="9"/>
  <c r="E39" i="9"/>
  <c r="B39" i="9"/>
  <c r="H38" i="9"/>
  <c r="G38" i="9"/>
  <c r="F38" i="9"/>
  <c r="E38" i="9"/>
  <c r="B38" i="9" s="1"/>
  <c r="H37" i="9"/>
  <c r="G37" i="9"/>
  <c r="E37" i="9" s="1"/>
  <c r="B37" i="9" s="1"/>
  <c r="F37" i="9"/>
  <c r="H36" i="9"/>
  <c r="G36" i="9"/>
  <c r="E36" i="9" s="1"/>
  <c r="B36" i="9" s="1"/>
  <c r="F36" i="9"/>
  <c r="H35" i="9"/>
  <c r="E35" i="9" s="1"/>
  <c r="G35" i="9"/>
  <c r="F35" i="9"/>
  <c r="B35" i="9"/>
  <c r="H34" i="9"/>
  <c r="G34" i="9"/>
  <c r="F34" i="9"/>
  <c r="E34" i="9"/>
  <c r="H33" i="9"/>
  <c r="G33" i="9"/>
  <c r="E33" i="9" s="1"/>
  <c r="B33" i="9" s="1"/>
  <c r="F33" i="9"/>
  <c r="H32" i="9"/>
  <c r="G32" i="9"/>
  <c r="F32" i="9"/>
  <c r="H31" i="9"/>
  <c r="G31" i="9"/>
  <c r="F31" i="9"/>
  <c r="E31" i="9"/>
  <c r="B31" i="9" s="1"/>
  <c r="H30" i="9"/>
  <c r="E30" i="9" s="1"/>
  <c r="B30" i="9" s="1"/>
  <c r="G30" i="9"/>
  <c r="F30" i="9"/>
  <c r="H29" i="9"/>
  <c r="G29" i="9"/>
  <c r="E29" i="9" s="1"/>
  <c r="F29" i="9"/>
  <c r="H28" i="9"/>
  <c r="G28" i="9"/>
  <c r="F28" i="9"/>
  <c r="H27" i="9"/>
  <c r="G27" i="9"/>
  <c r="F27" i="9"/>
  <c r="E27" i="9"/>
  <c r="B27" i="9" s="1"/>
  <c r="H26" i="9"/>
  <c r="E26" i="9" s="1"/>
  <c r="B26" i="9" s="1"/>
  <c r="G26" i="9"/>
  <c r="F26" i="9"/>
  <c r="H25" i="9"/>
  <c r="G25" i="9"/>
  <c r="E25" i="9" s="1"/>
  <c r="F25" i="9"/>
  <c r="H24" i="9"/>
  <c r="G24" i="9"/>
  <c r="F24" i="9"/>
  <c r="H23" i="9"/>
  <c r="E23" i="9" s="1"/>
  <c r="B23" i="9" s="1"/>
  <c r="G23" i="9"/>
  <c r="F23" i="9"/>
  <c r="H22" i="9"/>
  <c r="G22" i="9"/>
  <c r="F22" i="9"/>
  <c r="E22" i="9"/>
  <c r="B22" i="9" s="1"/>
  <c r="F21" i="9"/>
  <c r="F4" i="9"/>
  <c r="O3" i="9"/>
  <c r="G275" i="9" s="1"/>
  <c r="I3" i="9"/>
  <c r="G211" i="9" s="1"/>
  <c r="E211" i="9" s="1"/>
  <c r="B211" i="9" s="1"/>
  <c r="H3" i="9"/>
  <c r="G3" i="9"/>
  <c r="D101" i="8"/>
  <c r="D95" i="8"/>
  <c r="D90" i="8"/>
  <c r="C1565" i="1" s="1"/>
  <c r="G1565" i="1" s="1"/>
  <c r="D85" i="8"/>
  <c r="D80" i="8"/>
  <c r="D75" i="8"/>
  <c r="D49" i="8" s="1"/>
  <c r="D70" i="8"/>
  <c r="D65" i="8"/>
  <c r="D60" i="8"/>
  <c r="D55" i="8"/>
  <c r="D50" i="8"/>
  <c r="D44" i="8"/>
  <c r="D36" i="8"/>
  <c r="D26" i="8"/>
  <c r="D18" i="8"/>
  <c r="D8" i="8"/>
  <c r="D6" i="8" s="1"/>
  <c r="C1481" i="1" s="1"/>
  <c r="G1481" i="1" s="1"/>
  <c r="E44" i="7"/>
  <c r="D44" i="7"/>
  <c r="E39" i="7"/>
  <c r="E38" i="7" s="1"/>
  <c r="D39" i="7"/>
  <c r="D38" i="7" s="1"/>
  <c r="E30" i="7"/>
  <c r="D30" i="7"/>
  <c r="E23" i="7"/>
  <c r="E22" i="7" s="1"/>
  <c r="I30" i="3" s="1"/>
  <c r="D23" i="7"/>
  <c r="D22" i="7"/>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C1409" i="1"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5" i="6"/>
  <c r="D35" i="6"/>
  <c r="F34" i="6"/>
  <c r="F33" i="6"/>
  <c r="F32" i="6"/>
  <c r="F31" i="6"/>
  <c r="F30" i="6"/>
  <c r="F29" i="6"/>
  <c r="E28" i="6"/>
  <c r="D1322" i="1" s="1"/>
  <c r="G1322" i="1" s="1"/>
  <c r="D28" i="6"/>
  <c r="F28" i="6" s="1"/>
  <c r="F27" i="6"/>
  <c r="F26" i="6"/>
  <c r="F25" i="6"/>
  <c r="F24" i="6"/>
  <c r="F23" i="6"/>
  <c r="E22" i="6"/>
  <c r="D1316" i="1" s="1"/>
  <c r="G1316" i="1" s="1"/>
  <c r="D22" i="6"/>
  <c r="F22" i="6" s="1"/>
  <c r="F21" i="6"/>
  <c r="F20" i="6"/>
  <c r="F19" i="6"/>
  <c r="F18" i="6"/>
  <c r="F17" i="6"/>
  <c r="F16" i="6"/>
  <c r="F15" i="6"/>
  <c r="F14" i="6"/>
  <c r="F13" i="6"/>
  <c r="E13" i="6"/>
  <c r="D13" i="6"/>
  <c r="F12" i="6"/>
  <c r="F11" i="6"/>
  <c r="E10" i="6"/>
  <c r="E5" i="6" s="1"/>
  <c r="D10" i="6"/>
  <c r="D5" i="6" s="1"/>
  <c r="C1299" i="1"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1227" i="1" s="1"/>
  <c r="D250" i="5"/>
  <c r="C1227" i="1" s="1"/>
  <c r="F249" i="5"/>
  <c r="F248" i="5"/>
  <c r="F247" i="5"/>
  <c r="E246" i="5"/>
  <c r="D1223" i="1" s="1"/>
  <c r="D246" i="5"/>
  <c r="F244" i="5"/>
  <c r="F243" i="5"/>
  <c r="E242" i="5"/>
  <c r="D1219" i="1" s="1"/>
  <c r="D242" i="5"/>
  <c r="F242" i="5" s="1"/>
  <c r="F241" i="5"/>
  <c r="F240" i="5"/>
  <c r="E239" i="5"/>
  <c r="D239" i="5"/>
  <c r="D238" i="5" s="1"/>
  <c r="C1215" i="1" s="1"/>
  <c r="F236" i="5"/>
  <c r="F235" i="5"/>
  <c r="E234" i="5"/>
  <c r="D1211" i="1" s="1"/>
  <c r="G1211" i="1" s="1"/>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7" i="5" s="1"/>
  <c r="D206" i="5"/>
  <c r="C1183" i="1" s="1"/>
  <c r="F205" i="5"/>
  <c r="F204" i="5"/>
  <c r="F203" i="5"/>
  <c r="F202" i="5"/>
  <c r="F201" i="5"/>
  <c r="F200" i="5"/>
  <c r="F199" i="5"/>
  <c r="F198" i="5"/>
  <c r="E198" i="5"/>
  <c r="D198" i="5"/>
  <c r="D190" i="5" s="1"/>
  <c r="F197" i="5"/>
  <c r="F196" i="5"/>
  <c r="F195" i="5"/>
  <c r="F194" i="5"/>
  <c r="F193" i="5"/>
  <c r="F192" i="5"/>
  <c r="F191" i="5"/>
  <c r="E191" i="5"/>
  <c r="D191" i="5"/>
  <c r="E190" i="5"/>
  <c r="H309" i="9" s="1"/>
  <c r="F189" i="5"/>
  <c r="F188" i="5"/>
  <c r="F187" i="5"/>
  <c r="F186" i="5"/>
  <c r="F185" i="5"/>
  <c r="F184" i="5"/>
  <c r="F183" i="5"/>
  <c r="F182" i="5"/>
  <c r="F181" i="5"/>
  <c r="E180" i="5"/>
  <c r="E177" i="5" s="1"/>
  <c r="D1154" i="1"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E290" i="9" s="1"/>
  <c r="B290" i="9" s="1"/>
  <c r="D149" i="5"/>
  <c r="G290" i="9" s="1"/>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E119" i="5"/>
  <c r="D119" i="5"/>
  <c r="F119"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D87" i="5"/>
  <c r="F87" i="5" s="1"/>
  <c r="F86" i="5"/>
  <c r="F85" i="5"/>
  <c r="F84" i="5"/>
  <c r="F83" i="5"/>
  <c r="F82" i="5"/>
  <c r="F81" i="5"/>
  <c r="F80" i="5"/>
  <c r="E79" i="5"/>
  <c r="D79" i="5"/>
  <c r="E78" i="5"/>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F19" i="5"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D625" i="4" s="1"/>
  <c r="F625"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E593" i="4" s="1"/>
  <c r="D587" i="1" s="1"/>
  <c r="D594" i="4"/>
  <c r="D593" i="4" s="1"/>
  <c r="F593" i="4" s="1"/>
  <c r="F592" i="4"/>
  <c r="F591" i="4"/>
  <c r="E590" i="4"/>
  <c r="D584" i="1" s="1"/>
  <c r="G584" i="1" s="1"/>
  <c r="D590" i="4"/>
  <c r="F590" i="4" s="1"/>
  <c r="F589" i="4"/>
  <c r="F588" i="4"/>
  <c r="E587" i="4"/>
  <c r="D581" i="1" s="1"/>
  <c r="D587" i="4"/>
  <c r="F587" i="4" s="1"/>
  <c r="F586" i="4"/>
  <c r="F585" i="4"/>
  <c r="E585" i="4"/>
  <c r="E580" i="4" s="1"/>
  <c r="D574" i="1" s="1"/>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29" i="1" s="1"/>
  <c r="H529" i="1" s="1"/>
  <c r="D535" i="4"/>
  <c r="F535" i="4" s="1"/>
  <c r="F534" i="4"/>
  <c r="F533" i="4"/>
  <c r="F532" i="4"/>
  <c r="F531" i="4"/>
  <c r="E530" i="4"/>
  <c r="D530" i="4"/>
  <c r="F530" i="4" s="1"/>
  <c r="D529"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78" i="1" s="1"/>
  <c r="G478" i="1" s="1"/>
  <c r="D485" i="4"/>
  <c r="D484" i="4"/>
  <c r="F484" i="4" s="1"/>
  <c r="F483" i="4"/>
  <c r="F482" i="4"/>
  <c r="F481" i="4"/>
  <c r="E481" i="4"/>
  <c r="D481" i="4"/>
  <c r="F480" i="4"/>
  <c r="F479" i="4"/>
  <c r="F478" i="4"/>
  <c r="E478" i="4"/>
  <c r="D478" i="4"/>
  <c r="F477" i="4"/>
  <c r="F476" i="4"/>
  <c r="F475" i="4"/>
  <c r="F474" i="4"/>
  <c r="E473" i="4"/>
  <c r="E472" i="4" s="1"/>
  <c r="D466" i="1" s="1"/>
  <c r="G466" i="1" s="1"/>
  <c r="D473" i="4"/>
  <c r="F473" i="4" s="1"/>
  <c r="D472" i="4"/>
  <c r="F472" i="4" s="1"/>
  <c r="F471" i="4"/>
  <c r="F470" i="4"/>
  <c r="E469" i="4"/>
  <c r="D469" i="4"/>
  <c r="F469" i="4" s="1"/>
  <c r="F468" i="4"/>
  <c r="F467" i="4"/>
  <c r="F466" i="4"/>
  <c r="E466" i="4"/>
  <c r="D466" i="4"/>
  <c r="F465" i="4"/>
  <c r="F464" i="4"/>
  <c r="E463" i="4"/>
  <c r="D463" i="4"/>
  <c r="F463" i="4" s="1"/>
  <c r="F462" i="4"/>
  <c r="F461" i="4"/>
  <c r="E460" i="4"/>
  <c r="E459" i="4" s="1"/>
  <c r="D453" i="1"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D422" i="4"/>
  <c r="E421" i="4"/>
  <c r="F418" i="4"/>
  <c r="E418" i="4"/>
  <c r="D418" i="4"/>
  <c r="E417" i="4"/>
  <c r="D412" i="1" s="1"/>
  <c r="D417" i="4"/>
  <c r="F417" i="4" s="1"/>
  <c r="E416" i="4"/>
  <c r="D416" i="4"/>
  <c r="F411" i="4"/>
  <c r="F410" i="4"/>
  <c r="F409" i="4"/>
  <c r="F406" i="4"/>
  <c r="F405" i="4"/>
  <c r="F404" i="4"/>
  <c r="F403" i="4"/>
  <c r="E402" i="4"/>
  <c r="D397" i="1" s="1"/>
  <c r="G397" i="1" s="1"/>
  <c r="D402" i="4"/>
  <c r="F402" i="4" s="1"/>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1" i="1" s="1"/>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294" i="1" s="1"/>
  <c r="D304" i="4"/>
  <c r="F303" i="4"/>
  <c r="F302" i="4"/>
  <c r="F301"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D225" i="4"/>
  <c r="F225" i="4" s="1"/>
  <c r="F223" i="4"/>
  <c r="F222" i="4"/>
  <c r="F221" i="4"/>
  <c r="F220" i="4"/>
  <c r="E219" i="4"/>
  <c r="D219" i="4"/>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D163" i="4" s="1"/>
  <c r="F176" i="4"/>
  <c r="F175" i="4"/>
  <c r="F174" i="4"/>
  <c r="F173" i="4"/>
  <c r="F172" i="4"/>
  <c r="F171" i="4"/>
  <c r="F170" i="4"/>
  <c r="E169" i="4"/>
  <c r="F169" i="4" s="1"/>
  <c r="D169" i="4"/>
  <c r="F168" i="4"/>
  <c r="F167" i="4"/>
  <c r="F166" i="4"/>
  <c r="F165" i="4"/>
  <c r="E164" i="4"/>
  <c r="F164" i="4" s="1"/>
  <c r="D164" i="4"/>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D140" i="4"/>
  <c r="F139" i="4"/>
  <c r="E139" i="4"/>
  <c r="D139" i="4"/>
  <c r="F138" i="4"/>
  <c r="F137" i="4"/>
  <c r="F136" i="4"/>
  <c r="F135" i="4"/>
  <c r="E134" i="4"/>
  <c r="E133" i="4" s="1"/>
  <c r="D129" i="1" s="1"/>
  <c r="D134" i="4"/>
  <c r="D133" i="4" s="1"/>
  <c r="F132" i="4"/>
  <c r="F131" i="4"/>
  <c r="F130" i="4"/>
  <c r="F129" i="4"/>
  <c r="F128" i="4"/>
  <c r="E128" i="4"/>
  <c r="E124" i="4" s="1"/>
  <c r="D120" i="1" s="1"/>
  <c r="D128" i="4"/>
  <c r="F127" i="4"/>
  <c r="F126" i="4"/>
  <c r="E125" i="4"/>
  <c r="D121" i="1" s="1"/>
  <c r="G121" i="1" s="1"/>
  <c r="D125" i="4"/>
  <c r="C121" i="1" s="1"/>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1" i="4"/>
  <c r="F60" i="4"/>
  <c r="E59" i="4"/>
  <c r="F59" i="4" s="1"/>
  <c r="D59" i="4"/>
  <c r="F58" i="4"/>
  <c r="F57" i="4"/>
  <c r="F56" i="4"/>
  <c r="F55" i="4"/>
  <c r="E54" i="4"/>
  <c r="D54" i="4"/>
  <c r="F54" i="4" s="1"/>
  <c r="F53" i="4"/>
  <c r="F52" i="4"/>
  <c r="E51" i="4"/>
  <c r="D51" i="4"/>
  <c r="F51" i="4" s="1"/>
  <c r="F49" i="4"/>
  <c r="F48" i="4"/>
  <c r="F47" i="4"/>
  <c r="F46" i="4"/>
  <c r="E45" i="4"/>
  <c r="D45" i="4"/>
  <c r="E44" i="4"/>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23" i="4"/>
  <c r="F22" i="4"/>
  <c r="F21" i="4"/>
  <c r="F20" i="4"/>
  <c r="F19" i="4"/>
  <c r="F18" i="4"/>
  <c r="E17" i="4"/>
  <c r="D17" i="4"/>
  <c r="C13" i="1"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C1576" i="1"/>
  <c r="G1576" i="1" s="1"/>
  <c r="G1575" i="1"/>
  <c r="C1575" i="1"/>
  <c r="H1575" i="1" s="1"/>
  <c r="C1574" i="1"/>
  <c r="H1574" i="1" s="1"/>
  <c r="H1573" i="1"/>
  <c r="C1573" i="1"/>
  <c r="G1573" i="1" s="1"/>
  <c r="H1572" i="1"/>
  <c r="C1572" i="1"/>
  <c r="G1572" i="1" s="1"/>
  <c r="H1571" i="1"/>
  <c r="C1571" i="1"/>
  <c r="G1571" i="1" s="1"/>
  <c r="C1570" i="1"/>
  <c r="C1569" i="1"/>
  <c r="H1568" i="1"/>
  <c r="G1568" i="1"/>
  <c r="C1568" i="1"/>
  <c r="G1567" i="1"/>
  <c r="C1567" i="1"/>
  <c r="H1567" i="1" s="1"/>
  <c r="C1566" i="1"/>
  <c r="H1566" i="1" s="1"/>
  <c r="H1564" i="1"/>
  <c r="C1564" i="1"/>
  <c r="G1564" i="1" s="1"/>
  <c r="H1563" i="1"/>
  <c r="C1563" i="1"/>
  <c r="G1563" i="1" s="1"/>
  <c r="C1562" i="1"/>
  <c r="C1561" i="1"/>
  <c r="H1560" i="1"/>
  <c r="G1560" i="1"/>
  <c r="C1560" i="1"/>
  <c r="G1559" i="1"/>
  <c r="C1559" i="1"/>
  <c r="H1559" i="1" s="1"/>
  <c r="C1558" i="1"/>
  <c r="H1558" i="1" s="1"/>
  <c r="H1557" i="1"/>
  <c r="C1557" i="1"/>
  <c r="G1557" i="1" s="1"/>
  <c r="H1556" i="1"/>
  <c r="C1556" i="1"/>
  <c r="G1556" i="1" s="1"/>
  <c r="H1555" i="1"/>
  <c r="C1555" i="1"/>
  <c r="G1555" i="1" s="1"/>
  <c r="C1554" i="1"/>
  <c r="C1553" i="1"/>
  <c r="H1552" i="1"/>
  <c r="G1552" i="1"/>
  <c r="C1552" i="1"/>
  <c r="G1551" i="1"/>
  <c r="C1551" i="1"/>
  <c r="H1551" i="1" s="1"/>
  <c r="C1550" i="1"/>
  <c r="H1550" i="1" s="1"/>
  <c r="H1549" i="1"/>
  <c r="C1549" i="1"/>
  <c r="G1549" i="1" s="1"/>
  <c r="H1548" i="1"/>
  <c r="C1548" i="1"/>
  <c r="G1548" i="1" s="1"/>
  <c r="H1547" i="1"/>
  <c r="C1547" i="1"/>
  <c r="G1547" i="1" s="1"/>
  <c r="C1546" i="1"/>
  <c r="C1545" i="1"/>
  <c r="H1544" i="1"/>
  <c r="G1544" i="1"/>
  <c r="C1544" i="1"/>
  <c r="G1543" i="1"/>
  <c r="C1543" i="1"/>
  <c r="H1543" i="1" s="1"/>
  <c r="C1542" i="1"/>
  <c r="H1542" i="1" s="1"/>
  <c r="H1541" i="1"/>
  <c r="C1541" i="1"/>
  <c r="G1541" i="1" s="1"/>
  <c r="H1540" i="1"/>
  <c r="C1540" i="1"/>
  <c r="G1540" i="1" s="1"/>
  <c r="H1539" i="1"/>
  <c r="C1539" i="1"/>
  <c r="G1539" i="1" s="1"/>
  <c r="C1538" i="1"/>
  <c r="C1537" i="1"/>
  <c r="H1536" i="1"/>
  <c r="G1536" i="1"/>
  <c r="C1536" i="1"/>
  <c r="G1535" i="1"/>
  <c r="C1535" i="1"/>
  <c r="H1535" i="1" s="1"/>
  <c r="C1534" i="1"/>
  <c r="H1534" i="1" s="1"/>
  <c r="H1533" i="1"/>
  <c r="C1533" i="1"/>
  <c r="G1533" i="1" s="1"/>
  <c r="H1532" i="1"/>
  <c r="C1532" i="1"/>
  <c r="G1532" i="1" s="1"/>
  <c r="H1531" i="1"/>
  <c r="C1531" i="1"/>
  <c r="G1531" i="1" s="1"/>
  <c r="C1530" i="1"/>
  <c r="H1529" i="1"/>
  <c r="G1529" i="1"/>
  <c r="C1529" i="1"/>
  <c r="H1528" i="1"/>
  <c r="G1528" i="1"/>
  <c r="C1528" i="1"/>
  <c r="C1527" i="1"/>
  <c r="H1527" i="1" s="1"/>
  <c r="H1526" i="1"/>
  <c r="G1526" i="1"/>
  <c r="C1526" i="1"/>
  <c r="H1525" i="1"/>
  <c r="C1525" i="1"/>
  <c r="G1525" i="1" s="1"/>
  <c r="C1524" i="1"/>
  <c r="H1524" i="1" s="1"/>
  <c r="H1523" i="1"/>
  <c r="G1523" i="1"/>
  <c r="C1523" i="1"/>
  <c r="C1522" i="1"/>
  <c r="H1521" i="1"/>
  <c r="C1521" i="1"/>
  <c r="G1521" i="1" s="1"/>
  <c r="H1520" i="1"/>
  <c r="G1520" i="1"/>
  <c r="C1520" i="1"/>
  <c r="C1519" i="1"/>
  <c r="H1519" i="1" s="1"/>
  <c r="H1516" i="1"/>
  <c r="G1516" i="1"/>
  <c r="C1516" i="1"/>
  <c r="H1515" i="1"/>
  <c r="G1515" i="1"/>
  <c r="C1515" i="1"/>
  <c r="C1514" i="1"/>
  <c r="H1513" i="1"/>
  <c r="G1513" i="1"/>
  <c r="C1513" i="1"/>
  <c r="H1512" i="1"/>
  <c r="G1512" i="1"/>
  <c r="C1512" i="1"/>
  <c r="C1511" i="1"/>
  <c r="H1511" i="1" s="1"/>
  <c r="C1510" i="1"/>
  <c r="G1510" i="1" s="1"/>
  <c r="H1509" i="1"/>
  <c r="C1509" i="1"/>
  <c r="G1509" i="1" s="1"/>
  <c r="H1508" i="1"/>
  <c r="C1508" i="1"/>
  <c r="G1508" i="1" s="1"/>
  <c r="H1507" i="1"/>
  <c r="G1507" i="1"/>
  <c r="C1507" i="1"/>
  <c r="C1506" i="1"/>
  <c r="H1505" i="1"/>
  <c r="G1505" i="1"/>
  <c r="C1505" i="1"/>
  <c r="H1504" i="1"/>
  <c r="C1504" i="1"/>
  <c r="G1504" i="1" s="1"/>
  <c r="C1503" i="1"/>
  <c r="H1503" i="1" s="1"/>
  <c r="C1502" i="1"/>
  <c r="G1502" i="1" s="1"/>
  <c r="C1501" i="1"/>
  <c r="G1501" i="1" s="1"/>
  <c r="H1500" i="1"/>
  <c r="G1500" i="1"/>
  <c r="C1500" i="1"/>
  <c r="C1498" i="1"/>
  <c r="H1498" i="1" s="1"/>
  <c r="H1497" i="1"/>
  <c r="G1497" i="1"/>
  <c r="C1497" i="1"/>
  <c r="H1496" i="1"/>
  <c r="G1496" i="1"/>
  <c r="C1496" i="1"/>
  <c r="H1495" i="1"/>
  <c r="G1495" i="1"/>
  <c r="C1495" i="1"/>
  <c r="C1494" i="1"/>
  <c r="H1494" i="1" s="1"/>
  <c r="H1493" i="1"/>
  <c r="C1493" i="1"/>
  <c r="G1493" i="1" s="1"/>
  <c r="C1492" i="1"/>
  <c r="H1492" i="1" s="1"/>
  <c r="C1491" i="1"/>
  <c r="C1490" i="1"/>
  <c r="H1490" i="1" s="1"/>
  <c r="H1489" i="1"/>
  <c r="G1489" i="1"/>
  <c r="C1489" i="1"/>
  <c r="H1488" i="1"/>
  <c r="G1488" i="1"/>
  <c r="C1488" i="1"/>
  <c r="H1487" i="1"/>
  <c r="G1487" i="1"/>
  <c r="C1487" i="1"/>
  <c r="C1486" i="1"/>
  <c r="H1486" i="1" s="1"/>
  <c r="C1485" i="1"/>
  <c r="G1485" i="1" s="1"/>
  <c r="H1484" i="1"/>
  <c r="G1484" i="1"/>
  <c r="C1484" i="1"/>
  <c r="C1483" i="1"/>
  <c r="C1482" i="1"/>
  <c r="H1482" i="1" s="1"/>
  <c r="H1480" i="1"/>
  <c r="G1480" i="1"/>
  <c r="C1480" i="1"/>
  <c r="D1479" i="1"/>
  <c r="C1479" i="1"/>
  <c r="H1479" i="1" s="1"/>
  <c r="J1478" i="1"/>
  <c r="H1478" i="1"/>
  <c r="G1478" i="1"/>
  <c r="I1478" i="1" s="1"/>
  <c r="D1478" i="1"/>
  <c r="C1478" i="1"/>
  <c r="H1477" i="1"/>
  <c r="D1477" i="1"/>
  <c r="C1477" i="1"/>
  <c r="J1477" i="1" s="1"/>
  <c r="D1476" i="1"/>
  <c r="G1476" i="1" s="1"/>
  <c r="C1476" i="1"/>
  <c r="J1476" i="1" s="1"/>
  <c r="H1475" i="1"/>
  <c r="G1475" i="1"/>
  <c r="D1475" i="1"/>
  <c r="C1475" i="1"/>
  <c r="H1474" i="1"/>
  <c r="D1474" i="1"/>
  <c r="C1474" i="1"/>
  <c r="J1474" i="1" s="1"/>
  <c r="D1473" i="1"/>
  <c r="G1473" i="1" s="1"/>
  <c r="C1473" i="1"/>
  <c r="J1473" i="1" s="1"/>
  <c r="D1472" i="1"/>
  <c r="C1472" i="1"/>
  <c r="H1472" i="1" s="1"/>
  <c r="J1471" i="1"/>
  <c r="H1471" i="1"/>
  <c r="G1471" i="1"/>
  <c r="I1471" i="1" s="1"/>
  <c r="D1471" i="1"/>
  <c r="C1471" i="1"/>
  <c r="D1470" i="1"/>
  <c r="G1470" i="1" s="1"/>
  <c r="C1470" i="1"/>
  <c r="H1469" i="1"/>
  <c r="G1469" i="1"/>
  <c r="D1469" i="1"/>
  <c r="C1469" i="1"/>
  <c r="H1468" i="1"/>
  <c r="D1468" i="1"/>
  <c r="C1468" i="1"/>
  <c r="J1468" i="1" s="1"/>
  <c r="D1467" i="1"/>
  <c r="G1467" i="1" s="1"/>
  <c r="C1467" i="1"/>
  <c r="D1466" i="1"/>
  <c r="C1466" i="1"/>
  <c r="H1466" i="1" s="1"/>
  <c r="J1465" i="1"/>
  <c r="H1465" i="1"/>
  <c r="G1465" i="1"/>
  <c r="I1465" i="1" s="1"/>
  <c r="D1465" i="1"/>
  <c r="C1465" i="1"/>
  <c r="H1464" i="1"/>
  <c r="D1464" i="1"/>
  <c r="C1464" i="1"/>
  <c r="J1464" i="1" s="1"/>
  <c r="D1463" i="1"/>
  <c r="G1463" i="1" s="1"/>
  <c r="C1463" i="1"/>
  <c r="D1462" i="1"/>
  <c r="C1462" i="1"/>
  <c r="H1462" i="1" s="1"/>
  <c r="H1461" i="1"/>
  <c r="D1461" i="1"/>
  <c r="C1461" i="1"/>
  <c r="G1461" i="1" s="1"/>
  <c r="D1460" i="1"/>
  <c r="G1460" i="1" s="1"/>
  <c r="C1460" i="1"/>
  <c r="J1460" i="1" s="1"/>
  <c r="D1459" i="1"/>
  <c r="C1459" i="1"/>
  <c r="H1459" i="1" s="1"/>
  <c r="J1458" i="1"/>
  <c r="H1458" i="1"/>
  <c r="G1458" i="1"/>
  <c r="I1458" i="1" s="1"/>
  <c r="D1458" i="1"/>
  <c r="C1458" i="1"/>
  <c r="H1457" i="1"/>
  <c r="D1457" i="1"/>
  <c r="C1457" i="1"/>
  <c r="J1457" i="1" s="1"/>
  <c r="D1456" i="1"/>
  <c r="G1456" i="1" s="1"/>
  <c r="C1456" i="1"/>
  <c r="D1455" i="1"/>
  <c r="C1455" i="1"/>
  <c r="H1455" i="1" s="1"/>
  <c r="H1454" i="1"/>
  <c r="D1454" i="1"/>
  <c r="C1454" i="1"/>
  <c r="G1454" i="1" s="1"/>
  <c r="D1453" i="1"/>
  <c r="C1453" i="1"/>
  <c r="H1453" i="1" s="1"/>
  <c r="J1452" i="1"/>
  <c r="H1452" i="1"/>
  <c r="G1452" i="1"/>
  <c r="I1452" i="1" s="1"/>
  <c r="D1452" i="1"/>
  <c r="C1452" i="1"/>
  <c r="H1451" i="1"/>
  <c r="D1451" i="1"/>
  <c r="C1451" i="1"/>
  <c r="J1451" i="1" s="1"/>
  <c r="D1450" i="1"/>
  <c r="G1450" i="1" s="1"/>
  <c r="C1450" i="1"/>
  <c r="D1449" i="1"/>
  <c r="C1449" i="1"/>
  <c r="H1449" i="1" s="1"/>
  <c r="J1448" i="1"/>
  <c r="H1448" i="1"/>
  <c r="G1448" i="1"/>
  <c r="I1448" i="1" s="1"/>
  <c r="D1448" i="1"/>
  <c r="C1448" i="1"/>
  <c r="H1447" i="1"/>
  <c r="D1447" i="1"/>
  <c r="C1447" i="1"/>
  <c r="J1447" i="1" s="1"/>
  <c r="D1446" i="1"/>
  <c r="G1446" i="1" s="1"/>
  <c r="C1446" i="1"/>
  <c r="J1445" i="1"/>
  <c r="H1445" i="1"/>
  <c r="G1445" i="1"/>
  <c r="D1445" i="1"/>
  <c r="C1445" i="1"/>
  <c r="J1444" i="1"/>
  <c r="D1444" i="1"/>
  <c r="H1444" i="1" s="1"/>
  <c r="C1444" i="1"/>
  <c r="H1443" i="1"/>
  <c r="G1443" i="1"/>
  <c r="I1443" i="1" s="1"/>
  <c r="D1443" i="1"/>
  <c r="C1443" i="1"/>
  <c r="J1443" i="1" s="1"/>
  <c r="D1442" i="1"/>
  <c r="C1442" i="1"/>
  <c r="J1441" i="1"/>
  <c r="H1441" i="1"/>
  <c r="I1441" i="1" s="1"/>
  <c r="G1441" i="1"/>
  <c r="D1441" i="1"/>
  <c r="C1441" i="1"/>
  <c r="J1440" i="1"/>
  <c r="D1440" i="1"/>
  <c r="C1440" i="1"/>
  <c r="H1439" i="1"/>
  <c r="G1439" i="1"/>
  <c r="I1439" i="1" s="1"/>
  <c r="D1439" i="1"/>
  <c r="C1439" i="1"/>
  <c r="J1439" i="1" s="1"/>
  <c r="D1438" i="1"/>
  <c r="G1438"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D1408" i="1"/>
  <c r="D1407" i="1"/>
  <c r="C1407" i="1"/>
  <c r="H1407" i="1" s="1"/>
  <c r="H1406" i="1"/>
  <c r="G1406" i="1"/>
  <c r="D1406" i="1"/>
  <c r="C1406" i="1"/>
  <c r="H1405" i="1"/>
  <c r="G1405" i="1"/>
  <c r="D1405" i="1"/>
  <c r="C1405" i="1"/>
  <c r="H1404" i="1"/>
  <c r="G1404" i="1"/>
  <c r="D1404" i="1"/>
  <c r="C1404" i="1"/>
  <c r="H1403" i="1"/>
  <c r="G1403" i="1"/>
  <c r="D1403" i="1"/>
  <c r="C1403" i="1"/>
  <c r="H1402" i="1"/>
  <c r="G1402" i="1"/>
  <c r="D1402" i="1"/>
  <c r="C1402" i="1"/>
  <c r="H1401" i="1"/>
  <c r="D1401" i="1"/>
  <c r="C1401" i="1"/>
  <c r="G1401" i="1" s="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D1265" i="1"/>
  <c r="G1265" i="1" s="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C1228" i="1"/>
  <c r="H1226" i="1"/>
  <c r="G1226" i="1"/>
  <c r="D1226" i="1"/>
  <c r="C1226" i="1"/>
  <c r="H1225" i="1"/>
  <c r="G1225" i="1"/>
  <c r="D1225" i="1"/>
  <c r="C1225" i="1"/>
  <c r="D1224" i="1"/>
  <c r="C1224" i="1"/>
  <c r="C1223" i="1"/>
  <c r="H1221" i="1"/>
  <c r="G1221" i="1"/>
  <c r="D1221" i="1"/>
  <c r="C1221" i="1"/>
  <c r="H1220" i="1"/>
  <c r="G1220" i="1"/>
  <c r="D1220" i="1"/>
  <c r="C1220" i="1"/>
  <c r="H1219" i="1"/>
  <c r="G1219" i="1"/>
  <c r="C1219" i="1"/>
  <c r="H1218" i="1"/>
  <c r="G1218" i="1"/>
  <c r="D1218" i="1"/>
  <c r="C1218" i="1"/>
  <c r="D1217" i="1"/>
  <c r="C1217" i="1"/>
  <c r="D1213" i="1"/>
  <c r="G1213" i="1" s="1"/>
  <c r="C1213" i="1"/>
  <c r="H1212" i="1"/>
  <c r="G1212" i="1"/>
  <c r="D1212" i="1"/>
  <c r="C1212" i="1"/>
  <c r="H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C1157" i="1"/>
  <c r="D1156" i="1"/>
  <c r="G1156" i="1" s="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D1061" i="1"/>
  <c r="G1061" i="1" s="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D1054" i="1"/>
  <c r="G1054" i="1" s="1"/>
  <c r="C1054" i="1"/>
  <c r="H1053" i="1"/>
  <c r="G1053" i="1"/>
  <c r="D1053" i="1"/>
  <c r="C1053" i="1"/>
  <c r="H1052" i="1"/>
  <c r="G1052" i="1"/>
  <c r="D1052" i="1"/>
  <c r="C1052" i="1"/>
  <c r="H1051" i="1"/>
  <c r="G1051" i="1"/>
  <c r="D1051" i="1"/>
  <c r="C1051" i="1"/>
  <c r="H1050" i="1"/>
  <c r="G1050" i="1"/>
  <c r="D1050" i="1"/>
  <c r="C1050" i="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G1025" i="1"/>
  <c r="D1025" i="1"/>
  <c r="H1025" i="1" s="1"/>
  <c r="C1025" i="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D1000" i="1"/>
  <c r="G1000" i="1" s="1"/>
  <c r="C1000" i="1"/>
  <c r="H999" i="1"/>
  <c r="G999" i="1"/>
  <c r="D999" i="1"/>
  <c r="C999" i="1"/>
  <c r="D998" i="1"/>
  <c r="G998" i="1" s="1"/>
  <c r="C998" i="1"/>
  <c r="D997" i="1"/>
  <c r="G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D656" i="1"/>
  <c r="H656" i="1" s="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G645" i="1" s="1"/>
  <c r="C645" i="1"/>
  <c r="D644" i="1"/>
  <c r="C644" i="1"/>
  <c r="H643" i="1"/>
  <c r="G643" i="1"/>
  <c r="D643" i="1"/>
  <c r="C643" i="1"/>
  <c r="H642" i="1"/>
  <c r="G642" i="1"/>
  <c r="D642" i="1"/>
  <c r="C642" i="1"/>
  <c r="H641" i="1"/>
  <c r="G641" i="1"/>
  <c r="D641" i="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7" i="1"/>
  <c r="G587" i="1"/>
  <c r="C587" i="1"/>
  <c r="H586" i="1"/>
  <c r="G586" i="1"/>
  <c r="D586" i="1"/>
  <c r="C586" i="1"/>
  <c r="H585" i="1"/>
  <c r="G585" i="1"/>
  <c r="D585" i="1"/>
  <c r="C585" i="1"/>
  <c r="H584" i="1"/>
  <c r="C584" i="1"/>
  <c r="H583" i="1"/>
  <c r="G583" i="1"/>
  <c r="D583" i="1"/>
  <c r="C583" i="1"/>
  <c r="H582" i="1"/>
  <c r="G582" i="1"/>
  <c r="D582" i="1"/>
  <c r="C582" i="1"/>
  <c r="H581" i="1"/>
  <c r="G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1" i="1"/>
  <c r="H406" i="1"/>
  <c r="G406" i="1"/>
  <c r="D406" i="1"/>
  <c r="C406" i="1"/>
  <c r="H405" i="1"/>
  <c r="D405" i="1"/>
  <c r="G405" i="1" s="1"/>
  <c r="C405" i="1"/>
  <c r="H404" i="1"/>
  <c r="D404" i="1"/>
  <c r="G404" i="1" s="1"/>
  <c r="C404" i="1"/>
  <c r="H401" i="1"/>
  <c r="G401" i="1"/>
  <c r="D401" i="1"/>
  <c r="C401" i="1"/>
  <c r="H400" i="1"/>
  <c r="G400" i="1"/>
  <c r="D400" i="1"/>
  <c r="C400" i="1"/>
  <c r="H399" i="1"/>
  <c r="G399" i="1"/>
  <c r="D399" i="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H291" i="1" s="1"/>
  <c r="C291" i="1"/>
  <c r="H290" i="1"/>
  <c r="G290" i="1"/>
  <c r="D290" i="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G185" i="1"/>
  <c r="D185" i="1"/>
  <c r="C185" i="1"/>
  <c r="C184" i="1"/>
  <c r="H183" i="1"/>
  <c r="G183" i="1"/>
  <c r="D183" i="1"/>
  <c r="C183" i="1"/>
  <c r="H182" i="1"/>
  <c r="G182" i="1"/>
  <c r="D182" i="1"/>
  <c r="C182" i="1"/>
  <c r="D181" i="1"/>
  <c r="H181" i="1" s="1"/>
  <c r="C181" i="1"/>
  <c r="H180" i="1"/>
  <c r="D180" i="1"/>
  <c r="G180" i="1" s="1"/>
  <c r="C180" i="1"/>
  <c r="H179" i="1"/>
  <c r="G179" i="1"/>
  <c r="D179" i="1"/>
  <c r="C179" i="1"/>
  <c r="D178" i="1"/>
  <c r="H178" i="1" s="1"/>
  <c r="C178" i="1"/>
  <c r="D177" i="1"/>
  <c r="G177" i="1" s="1"/>
  <c r="C177" i="1"/>
  <c r="D176" i="1"/>
  <c r="H176" i="1" s="1"/>
  <c r="C176" i="1"/>
  <c r="D175" i="1"/>
  <c r="G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D166" i="1"/>
  <c r="G166" i="1" s="1"/>
  <c r="C166" i="1"/>
  <c r="C165" i="1"/>
  <c r="H164" i="1"/>
  <c r="D164" i="1"/>
  <c r="G164" i="1" s="1"/>
  <c r="C164" i="1"/>
  <c r="H163" i="1"/>
  <c r="D163" i="1"/>
  <c r="G163" i="1" s="1"/>
  <c r="C163" i="1"/>
  <c r="H162" i="1"/>
  <c r="D162" i="1"/>
  <c r="G162" i="1" s="1"/>
  <c r="C162" i="1"/>
  <c r="G161" i="1"/>
  <c r="D161" i="1"/>
  <c r="H161" i="1" s="1"/>
  <c r="C161"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D150" i="1"/>
  <c r="H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C130" i="1"/>
  <c r="H129" i="1"/>
  <c r="G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H122" i="1"/>
  <c r="G122" i="1"/>
  <c r="D122" i="1"/>
  <c r="C122"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D58" i="1"/>
  <c r="H57" i="1"/>
  <c r="G57" i="1"/>
  <c r="D57" i="1"/>
  <c r="C57" i="1"/>
  <c r="D56" i="1"/>
  <c r="H56" i="1" s="1"/>
  <c r="C56" i="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C36" i="1"/>
  <c r="H35" i="1"/>
  <c r="G35" i="1"/>
  <c r="D35" i="1"/>
  <c r="C35" i="1"/>
  <c r="H34" i="1"/>
  <c r="G34" i="1"/>
  <c r="D34" i="1"/>
  <c r="C34" i="1"/>
  <c r="H33" i="1"/>
  <c r="G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D19" i="1"/>
  <c r="H18" i="1"/>
  <c r="G18" i="1"/>
  <c r="D18" i="1"/>
  <c r="C18" i="1"/>
  <c r="H17" i="1"/>
  <c r="G17" i="1"/>
  <c r="D17" i="1"/>
  <c r="C17" i="1"/>
  <c r="H16" i="1"/>
  <c r="G16" i="1"/>
  <c r="D16" i="1"/>
  <c r="C16" i="1"/>
  <c r="H15" i="1"/>
  <c r="G15" i="1"/>
  <c r="D15" i="1"/>
  <c r="C15" i="1"/>
  <c r="H14" i="1"/>
  <c r="G14" i="1"/>
  <c r="D14" i="1"/>
  <c r="C14" i="1"/>
  <c r="H13" i="1"/>
  <c r="G13"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1216" i="1" l="1"/>
  <c r="G1217" i="1"/>
  <c r="F239" i="5"/>
  <c r="E32" i="9"/>
  <c r="B32" i="9" s="1"/>
  <c r="E292" i="9"/>
  <c r="B292" i="9" s="1"/>
  <c r="E286" i="9"/>
  <c r="E297" i="9"/>
  <c r="B297" i="9" s="1"/>
  <c r="H1224" i="1"/>
  <c r="F246" i="5"/>
  <c r="G1223" i="1"/>
  <c r="H1228" i="1"/>
  <c r="H1223" i="1"/>
  <c r="G1224" i="1"/>
  <c r="C412" i="1"/>
  <c r="H412" i="1" s="1"/>
  <c r="D643" i="4"/>
  <c r="C637" i="1" s="1"/>
  <c r="E643" i="4"/>
  <c r="D637" i="1" s="1"/>
  <c r="G288" i="1"/>
  <c r="D1216" i="1"/>
  <c r="F234" i="5"/>
  <c r="H1213" i="1"/>
  <c r="G1266" i="1"/>
  <c r="H1265" i="1"/>
  <c r="G1264" i="1"/>
  <c r="H1576" i="1"/>
  <c r="H1579" i="1"/>
  <c r="G1492" i="1"/>
  <c r="D1436" i="1"/>
  <c r="I29" i="3"/>
  <c r="H1438" i="1"/>
  <c r="H1440" i="1"/>
  <c r="H1565" i="1"/>
  <c r="H1502" i="1"/>
  <c r="H1510" i="1"/>
  <c r="G1503" i="1"/>
  <c r="G1160" i="1"/>
  <c r="F180" i="5"/>
  <c r="D1157" i="1"/>
  <c r="H1481" i="1"/>
  <c r="H1485" i="1"/>
  <c r="G1407" i="1"/>
  <c r="H644" i="1"/>
  <c r="E285" i="9"/>
  <c r="B285" i="9" s="1"/>
  <c r="G1245" i="1"/>
  <c r="H1217" i="1"/>
  <c r="H1227" i="1"/>
  <c r="G1227" i="1"/>
  <c r="G1228" i="1"/>
  <c r="E245" i="5"/>
  <c r="D1222" i="1" s="1"/>
  <c r="E281" i="9"/>
  <c r="B281" i="9" s="1"/>
  <c r="H1156" i="1"/>
  <c r="F177" i="5"/>
  <c r="H1124" i="1"/>
  <c r="G1124" i="1"/>
  <c r="E287" i="9"/>
  <c r="B287" i="9" s="1"/>
  <c r="F146" i="5"/>
  <c r="F70" i="5"/>
  <c r="H1030" i="1"/>
  <c r="G1030" i="1"/>
  <c r="D1023" i="1"/>
  <c r="E12" i="5"/>
  <c r="E7" i="5" s="1"/>
  <c r="D985" i="1" s="1"/>
  <c r="H997" i="1"/>
  <c r="H1000" i="1"/>
  <c r="H998" i="1"/>
  <c r="G632" i="1"/>
  <c r="G631" i="1"/>
  <c r="H289" i="1"/>
  <c r="F416" i="4"/>
  <c r="D644" i="4"/>
  <c r="F644" i="4" s="1"/>
  <c r="H288" i="1"/>
  <c r="E644" i="4"/>
  <c r="D638" i="1" s="1"/>
  <c r="D411" i="1"/>
  <c r="G56" i="1"/>
  <c r="G656" i="1"/>
  <c r="E275" i="9"/>
  <c r="B275" i="9" s="1"/>
  <c r="H645" i="1"/>
  <c r="G644" i="1"/>
  <c r="F652" i="4"/>
  <c r="G291" i="1"/>
  <c r="G181" i="1"/>
  <c r="D173" i="1"/>
  <c r="H173" i="1" s="1"/>
  <c r="D165" i="1"/>
  <c r="D160" i="1"/>
  <c r="G160" i="1" s="1"/>
  <c r="H175" i="1"/>
  <c r="E44" i="9"/>
  <c r="B44" i="9" s="1"/>
  <c r="E196" i="4"/>
  <c r="D192" i="1" s="1"/>
  <c r="H184" i="1"/>
  <c r="G184" i="1"/>
  <c r="F188" i="4"/>
  <c r="E45" i="9"/>
  <c r="B45" i="9" s="1"/>
  <c r="F220" i="9"/>
  <c r="B220" i="9" s="1"/>
  <c r="G178" i="1"/>
  <c r="H177" i="1"/>
  <c r="G176" i="1"/>
  <c r="E41" i="9"/>
  <c r="B41" i="9" s="1"/>
  <c r="H160" i="1"/>
  <c r="E163" i="4"/>
  <c r="D159" i="1" s="1"/>
  <c r="F152" i="4"/>
  <c r="D148" i="1"/>
  <c r="H148" i="1" s="1"/>
  <c r="F159" i="4"/>
  <c r="F218" i="9"/>
  <c r="B218" i="9" s="1"/>
  <c r="E40" i="9"/>
  <c r="B40" i="9" s="1"/>
  <c r="H21" i="9"/>
  <c r="G150" i="1"/>
  <c r="H121" i="1"/>
  <c r="G81" i="1"/>
  <c r="F83" i="4"/>
  <c r="E50" i="4"/>
  <c r="D46" i="1" s="1"/>
  <c r="G55" i="1"/>
  <c r="F23" i="4"/>
  <c r="C19" i="1"/>
  <c r="D50" i="4"/>
  <c r="F62" i="4"/>
  <c r="C58" i="1"/>
  <c r="H397" i="1"/>
  <c r="G529" i="1"/>
  <c r="J1446" i="1"/>
  <c r="J1463" i="1"/>
  <c r="F460" i="4"/>
  <c r="C454" i="1"/>
  <c r="D459" i="4"/>
  <c r="F529" i="4"/>
  <c r="C523" i="1"/>
  <c r="H1322" i="1"/>
  <c r="G1483" i="1"/>
  <c r="H1483" i="1"/>
  <c r="E350" i="4"/>
  <c r="D358" i="1"/>
  <c r="I1463" i="1"/>
  <c r="G1491" i="1"/>
  <c r="H1491" i="1"/>
  <c r="D221" i="1"/>
  <c r="E224" i="4"/>
  <c r="D220" i="1" s="1"/>
  <c r="D515" i="4"/>
  <c r="F522" i="4"/>
  <c r="C516" i="1"/>
  <c r="J1450" i="1"/>
  <c r="J1467" i="1"/>
  <c r="F219" i="4"/>
  <c r="C215" i="1"/>
  <c r="H1442" i="1"/>
  <c r="G1442" i="1"/>
  <c r="I1442" i="1" s="1"/>
  <c r="J1442" i="1"/>
  <c r="J1456" i="1"/>
  <c r="H1470" i="1"/>
  <c r="H1530" i="1"/>
  <c r="G1530" i="1"/>
  <c r="H1546" i="1"/>
  <c r="G1546" i="1"/>
  <c r="H1562" i="1"/>
  <c r="G1562" i="1"/>
  <c r="H1578" i="1"/>
  <c r="G1578" i="1"/>
  <c r="E7" i="4"/>
  <c r="E311" i="4"/>
  <c r="D306" i="1" s="1"/>
  <c r="E420" i="4"/>
  <c r="E68" i="5"/>
  <c r="E6" i="5" s="1"/>
  <c r="C441" i="1"/>
  <c r="C1013" i="1"/>
  <c r="G1440" i="1"/>
  <c r="G1444" i="1"/>
  <c r="I1444" i="1" s="1"/>
  <c r="J1449" i="1"/>
  <c r="J1455" i="1"/>
  <c r="J1459" i="1"/>
  <c r="J1462" i="1"/>
  <c r="J1466" i="1"/>
  <c r="J1472" i="1"/>
  <c r="J1479" i="1"/>
  <c r="G1482" i="1"/>
  <c r="G1490" i="1"/>
  <c r="G1498" i="1"/>
  <c r="H1501" i="1"/>
  <c r="H1514" i="1"/>
  <c r="G1514" i="1"/>
  <c r="G1524" i="1"/>
  <c r="G1527" i="1"/>
  <c r="G1534" i="1"/>
  <c r="G1542" i="1"/>
  <c r="G1550" i="1"/>
  <c r="G1558" i="1"/>
  <c r="G1566" i="1"/>
  <c r="G1574" i="1"/>
  <c r="D224" i="4"/>
  <c r="F236" i="4"/>
  <c r="E298" i="4"/>
  <c r="D311" i="4"/>
  <c r="F331" i="4"/>
  <c r="F29" i="5"/>
  <c r="D12" i="5"/>
  <c r="E238" i="5"/>
  <c r="F238" i="5" s="1"/>
  <c r="D245" i="5"/>
  <c r="F250" i="5"/>
  <c r="H1538" i="1"/>
  <c r="G1538" i="1"/>
  <c r="H1554" i="1"/>
  <c r="G1554" i="1"/>
  <c r="H1570" i="1"/>
  <c r="G1570" i="1"/>
  <c r="D114" i="6"/>
  <c r="F115" i="6"/>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07" i="9"/>
  <c r="E207" i="9" s="1"/>
  <c r="B207" i="9" s="1"/>
  <c r="G199" i="9"/>
  <c r="E199" i="9" s="1"/>
  <c r="B199" i="9" s="1"/>
  <c r="G191" i="9"/>
  <c r="E191" i="9" s="1"/>
  <c r="B191" i="9" s="1"/>
  <c r="G183" i="9"/>
  <c r="E183" i="9" s="1"/>
  <c r="B183" i="9" s="1"/>
  <c r="G175" i="9"/>
  <c r="E175" i="9" s="1"/>
  <c r="B175" i="9" s="1"/>
  <c r="G167" i="9"/>
  <c r="E167" i="9" s="1"/>
  <c r="B167" i="9" s="1"/>
  <c r="G164" i="9"/>
  <c r="E164" i="9" s="1"/>
  <c r="B164" i="9" s="1"/>
  <c r="G209" i="9"/>
  <c r="E209" i="9" s="1"/>
  <c r="B209" i="9" s="1"/>
  <c r="G201" i="9"/>
  <c r="E201" i="9" s="1"/>
  <c r="B201" i="9" s="1"/>
  <c r="G193" i="9"/>
  <c r="E193" i="9" s="1"/>
  <c r="B193" i="9" s="1"/>
  <c r="G185" i="9"/>
  <c r="E185" i="9" s="1"/>
  <c r="B185" i="9" s="1"/>
  <c r="G177" i="9"/>
  <c r="E177" i="9" s="1"/>
  <c r="B177" i="9" s="1"/>
  <c r="G169" i="9"/>
  <c r="E169" i="9" s="1"/>
  <c r="B169" i="9" s="1"/>
  <c r="G161" i="9"/>
  <c r="E161" i="9" s="1"/>
  <c r="B161" i="9" s="1"/>
  <c r="G279" i="9"/>
  <c r="E279" i="9" s="1"/>
  <c r="B279" i="9" s="1"/>
  <c r="M213" i="9"/>
  <c r="G163" i="9"/>
  <c r="E163" i="9" s="1"/>
  <c r="B163" i="9" s="1"/>
  <c r="L213" i="9"/>
  <c r="F213" i="9" s="1"/>
  <c r="B213" i="9" s="1"/>
  <c r="G205" i="9"/>
  <c r="E205" i="9" s="1"/>
  <c r="B205" i="9" s="1"/>
  <c r="G197" i="9"/>
  <c r="E197" i="9" s="1"/>
  <c r="B197" i="9" s="1"/>
  <c r="G189" i="9"/>
  <c r="E189" i="9" s="1"/>
  <c r="B189" i="9" s="1"/>
  <c r="G181" i="9"/>
  <c r="E181" i="9" s="1"/>
  <c r="B181" i="9" s="1"/>
  <c r="G173" i="9"/>
  <c r="E173" i="9" s="1"/>
  <c r="B173" i="9" s="1"/>
  <c r="H165" i="9"/>
  <c r="G162" i="9"/>
  <c r="E162" i="9" s="1"/>
  <c r="B162" i="9" s="1"/>
  <c r="G203" i="9"/>
  <c r="E203" i="9" s="1"/>
  <c r="B203" i="9" s="1"/>
  <c r="G187" i="9"/>
  <c r="E187" i="9" s="1"/>
  <c r="B187" i="9" s="1"/>
  <c r="G171" i="9"/>
  <c r="E171" i="9" s="1"/>
  <c r="B171" i="9" s="1"/>
  <c r="G165" i="9"/>
  <c r="D1065" i="1"/>
  <c r="D1167" i="1"/>
  <c r="D1183" i="1"/>
  <c r="D1437" i="1"/>
  <c r="G1447" i="1"/>
  <c r="I1447" i="1" s="1"/>
  <c r="G1451" i="1"/>
  <c r="I1451" i="1" s="1"/>
  <c r="G1457" i="1"/>
  <c r="I1457" i="1" s="1"/>
  <c r="G1464" i="1"/>
  <c r="I1464" i="1" s="1"/>
  <c r="G1468" i="1"/>
  <c r="I1468" i="1" s="1"/>
  <c r="G1474" i="1"/>
  <c r="I1474" i="1" s="1"/>
  <c r="G1477" i="1"/>
  <c r="I1477" i="1" s="1"/>
  <c r="G1511" i="1"/>
  <c r="D299" i="4"/>
  <c r="F300" i="4"/>
  <c r="D421" i="4"/>
  <c r="D69" i="5"/>
  <c r="G309" i="9"/>
  <c r="E309" i="9" s="1"/>
  <c r="B309" i="9" s="1"/>
  <c r="F190" i="5"/>
  <c r="D43" i="8"/>
  <c r="F17" i="4"/>
  <c r="D7" i="4"/>
  <c r="D124" i="4"/>
  <c r="F125" i="4"/>
  <c r="D118" i="5"/>
  <c r="F126" i="5"/>
  <c r="G307" i="9"/>
  <c r="D176" i="5"/>
  <c r="G310" i="9"/>
  <c r="E310" i="9" s="1"/>
  <c r="B310" i="9" s="1"/>
  <c r="F206" i="5"/>
  <c r="H24" i="3"/>
  <c r="G179" i="9"/>
  <c r="E179" i="9" s="1"/>
  <c r="B179" i="9" s="1"/>
  <c r="C102" i="1"/>
  <c r="C524" i="1"/>
  <c r="C1048" i="1"/>
  <c r="C1104" i="1"/>
  <c r="C1154" i="1"/>
  <c r="H1446" i="1"/>
  <c r="I1446" i="1" s="1"/>
  <c r="H1450" i="1"/>
  <c r="I1450" i="1" s="1"/>
  <c r="H1456" i="1"/>
  <c r="I1456" i="1" s="1"/>
  <c r="H1460" i="1"/>
  <c r="I1460" i="1" s="1"/>
  <c r="H1463" i="1"/>
  <c r="H1467" i="1"/>
  <c r="I1467" i="1" s="1"/>
  <c r="H1473" i="1"/>
  <c r="I1473" i="1" s="1"/>
  <c r="H1476" i="1"/>
  <c r="I1476" i="1" s="1"/>
  <c r="G1486" i="1"/>
  <c r="G1494" i="1"/>
  <c r="H1506" i="1"/>
  <c r="G1506" i="1"/>
  <c r="G1519" i="1"/>
  <c r="D44" i="4"/>
  <c r="F45" i="4"/>
  <c r="D215" i="4"/>
  <c r="E529" i="4"/>
  <c r="H307" i="9"/>
  <c r="E176" i="5"/>
  <c r="F5" i="6"/>
  <c r="I24" i="3"/>
  <c r="D5" i="7"/>
  <c r="H30" i="3"/>
  <c r="H1522" i="1"/>
  <c r="G1522" i="1"/>
  <c r="D130" i="1"/>
  <c r="D588" i="1"/>
  <c r="G1449" i="1"/>
  <c r="I1449" i="1" s="1"/>
  <c r="G1453" i="1"/>
  <c r="G1455" i="1"/>
  <c r="I1455" i="1" s="1"/>
  <c r="G1459" i="1"/>
  <c r="I1459" i="1" s="1"/>
  <c r="G1462" i="1"/>
  <c r="I1462" i="1" s="1"/>
  <c r="G1466" i="1"/>
  <c r="I1466" i="1" s="1"/>
  <c r="G1472" i="1"/>
  <c r="I1472" i="1" s="1"/>
  <c r="G1479" i="1"/>
  <c r="I1479" i="1" s="1"/>
  <c r="E106" i="4"/>
  <c r="D102" i="1" s="1"/>
  <c r="D363" i="4"/>
  <c r="F383" i="4"/>
  <c r="D567" i="4"/>
  <c r="F574" i="4"/>
  <c r="D580" i="4"/>
  <c r="F581" i="4"/>
  <c r="D7" i="5"/>
  <c r="D78" i="5"/>
  <c r="F79" i="5"/>
  <c r="D134" i="5"/>
  <c r="F135" i="5"/>
  <c r="I10" i="9"/>
  <c r="H1537" i="1"/>
  <c r="G1537" i="1"/>
  <c r="H1545" i="1"/>
  <c r="G1545" i="1"/>
  <c r="H1553" i="1"/>
  <c r="G1553" i="1"/>
  <c r="H1561" i="1"/>
  <c r="G1561" i="1"/>
  <c r="H1569" i="1"/>
  <c r="G1569" i="1"/>
  <c r="H1577" i="1"/>
  <c r="G1577" i="1"/>
  <c r="D82" i="4"/>
  <c r="F133" i="4"/>
  <c r="D196" i="4"/>
  <c r="D151" i="4" s="1"/>
  <c r="F197" i="4"/>
  <c r="D351" i="4"/>
  <c r="F352" i="4"/>
  <c r="D141" i="6"/>
  <c r="G195" i="9"/>
  <c r="E195" i="9" s="1"/>
  <c r="B195" i="9" s="1"/>
  <c r="F134" i="4"/>
  <c r="F264" i="4"/>
  <c r="F594" i="4"/>
  <c r="F632" i="4"/>
  <c r="F10" i="6"/>
  <c r="E24" i="9"/>
  <c r="B24" i="9" s="1"/>
  <c r="E28" i="9"/>
  <c r="B28" i="9" s="1"/>
  <c r="B50" i="9"/>
  <c r="B52" i="9"/>
  <c r="E89" i="9"/>
  <c r="B89" i="9" s="1"/>
  <c r="B107" i="9"/>
  <c r="F237" i="9"/>
  <c r="B237" i="9" s="1"/>
  <c r="E35" i="6"/>
  <c r="E141" i="6" s="1"/>
  <c r="B77" i="9"/>
  <c r="E96" i="9"/>
  <c r="B96" i="9" s="1"/>
  <c r="B247" i="9"/>
  <c r="B260" i="9"/>
  <c r="B25" i="9"/>
  <c r="B29" i="9"/>
  <c r="B99" i="9"/>
  <c r="F269" i="9"/>
  <c r="B269" i="9" s="1"/>
  <c r="F277" i="9"/>
  <c r="D24" i="8"/>
  <c r="C1499" i="1" s="1"/>
  <c r="G21" i="9"/>
  <c r="B34" i="9"/>
  <c r="E57" i="9"/>
  <c r="B57" i="9" s="1"/>
  <c r="B75" i="9"/>
  <c r="B82" i="9"/>
  <c r="B90" i="9"/>
  <c r="B108" i="9"/>
  <c r="B117" i="9"/>
  <c r="B122" i="9"/>
  <c r="E152" i="9"/>
  <c r="B152" i="9" s="1"/>
  <c r="B286" i="9"/>
  <c r="B294" i="9"/>
  <c r="D89" i="6"/>
  <c r="E73" i="9"/>
  <c r="B73" i="9" s="1"/>
  <c r="B91" i="9"/>
  <c r="B98" i="9"/>
  <c r="B160" i="9"/>
  <c r="B228" i="9"/>
  <c r="E102" i="9"/>
  <c r="B102" i="9" s="1"/>
  <c r="E126" i="9"/>
  <c r="B126" i="9" s="1"/>
  <c r="B238" i="9"/>
  <c r="B240" i="9"/>
  <c r="B270" i="9"/>
  <c r="E113" i="9"/>
  <c r="B113" i="9" s="1"/>
  <c r="E153" i="9"/>
  <c r="B153" i="9" s="1"/>
  <c r="F238" i="9"/>
  <c r="F270" i="9"/>
  <c r="E303" i="9"/>
  <c r="B303" i="9" s="1"/>
  <c r="E305" i="9"/>
  <c r="B305" i="9" s="1"/>
  <c r="E62" i="9"/>
  <c r="B62" i="9" s="1"/>
  <c r="E78" i="9"/>
  <c r="B78" i="9" s="1"/>
  <c r="E94" i="9"/>
  <c r="B94" i="9" s="1"/>
  <c r="E110" i="9"/>
  <c r="B110" i="9" s="1"/>
  <c r="E142" i="9"/>
  <c r="B142" i="9" s="1"/>
  <c r="E150" i="9"/>
  <c r="B150" i="9" s="1"/>
  <c r="B222" i="9"/>
  <c r="B224" i="9"/>
  <c r="B254" i="9"/>
  <c r="B256" i="9"/>
  <c r="E300" i="9"/>
  <c r="B300" i="9" s="1"/>
  <c r="E129" i="9"/>
  <c r="B129" i="9" s="1"/>
  <c r="F222" i="9"/>
  <c r="F254" i="9"/>
  <c r="B139" i="9"/>
  <c r="B147" i="9"/>
  <c r="E158" i="9"/>
  <c r="B158" i="9" s="1"/>
  <c r="B230" i="9"/>
  <c r="B232" i="9"/>
  <c r="B262" i="9"/>
  <c r="B264" i="9"/>
  <c r="E273" i="9"/>
  <c r="B273" i="9" s="1"/>
  <c r="E308" i="9"/>
  <c r="B308" i="9" s="1"/>
  <c r="G637" i="1" l="1"/>
  <c r="G412" i="1"/>
  <c r="F643" i="4"/>
  <c r="C638" i="1"/>
  <c r="H638" i="1" s="1"/>
  <c r="H637" i="1"/>
  <c r="G1216" i="1"/>
  <c r="H1216" i="1"/>
  <c r="I1440" i="1"/>
  <c r="H1157" i="1"/>
  <c r="G1157" i="1"/>
  <c r="I20" i="3"/>
  <c r="H1023" i="1"/>
  <c r="G1023" i="1"/>
  <c r="D990" i="1"/>
  <c r="G411" i="1"/>
  <c r="H411" i="1"/>
  <c r="G173" i="1"/>
  <c r="H165" i="1"/>
  <c r="G165" i="1"/>
  <c r="E151" i="4"/>
  <c r="E289" i="4" s="1"/>
  <c r="F163" i="4"/>
  <c r="H159" i="1"/>
  <c r="G159" i="1"/>
  <c r="G148" i="1"/>
  <c r="E21" i="9"/>
  <c r="B21" i="9" s="1"/>
  <c r="I28" i="3"/>
  <c r="D1435" i="1"/>
  <c r="G317" i="9"/>
  <c r="E317" i="9" s="1"/>
  <c r="H17" i="3"/>
  <c r="D289" i="4"/>
  <c r="C147" i="1"/>
  <c r="F224" i="4"/>
  <c r="C220" i="1"/>
  <c r="G221" i="1"/>
  <c r="H221" i="1"/>
  <c r="E237" i="5"/>
  <c r="D1215" i="1"/>
  <c r="F459" i="4"/>
  <c r="C453" i="1"/>
  <c r="H58" i="1"/>
  <c r="G58" i="1"/>
  <c r="F363" i="4"/>
  <c r="C358" i="1"/>
  <c r="G315" i="9"/>
  <c r="E315" i="9" s="1"/>
  <c r="H29" i="3"/>
  <c r="C1436" i="1"/>
  <c r="G1104" i="1"/>
  <c r="H1104" i="1"/>
  <c r="C990" i="1"/>
  <c r="F12" i="5"/>
  <c r="H1013" i="1"/>
  <c r="G1013" i="1"/>
  <c r="G454" i="1"/>
  <c r="H454" i="1"/>
  <c r="D237" i="5"/>
  <c r="D175" i="5" s="1"/>
  <c r="F245" i="5"/>
  <c r="C1222" i="1"/>
  <c r="G1154" i="1"/>
  <c r="H1154" i="1"/>
  <c r="F196" i="4"/>
  <c r="C192" i="1"/>
  <c r="F50" i="4"/>
  <c r="C46" i="1"/>
  <c r="F89" i="6"/>
  <c r="C1383" i="1"/>
  <c r="D6" i="5"/>
  <c r="F7" i="5"/>
  <c r="H20" i="3"/>
  <c r="C985" i="1"/>
  <c r="G588" i="1"/>
  <c r="H588" i="1"/>
  <c r="G524" i="1"/>
  <c r="H524" i="1"/>
  <c r="E307" i="9"/>
  <c r="B307" i="9" s="1"/>
  <c r="H1183" i="1"/>
  <c r="G1183" i="1"/>
  <c r="G516" i="1"/>
  <c r="H516" i="1"/>
  <c r="H19" i="1"/>
  <c r="G19" i="1"/>
  <c r="C561" i="1"/>
  <c r="F567" i="4"/>
  <c r="E528" i="4"/>
  <c r="D523" i="1"/>
  <c r="F215" i="4"/>
  <c r="C211" i="1"/>
  <c r="H1499" i="1"/>
  <c r="G1499" i="1"/>
  <c r="F44" i="4"/>
  <c r="C40" i="1"/>
  <c r="G1048" i="1"/>
  <c r="H1048" i="1"/>
  <c r="H22" i="3"/>
  <c r="C1153" i="1"/>
  <c r="F176" i="5"/>
  <c r="D42" i="8"/>
  <c r="G312" i="9" s="1"/>
  <c r="E312" i="9" s="1"/>
  <c r="H130" i="1"/>
  <c r="G130" i="1"/>
  <c r="G102" i="1"/>
  <c r="H102" i="1"/>
  <c r="G1167" i="1"/>
  <c r="H1167" i="1"/>
  <c r="F311" i="4"/>
  <c r="C306" i="1"/>
  <c r="D1046" i="1"/>
  <c r="I21" i="3"/>
  <c r="H523" i="1"/>
  <c r="G523" i="1"/>
  <c r="F124" i="4"/>
  <c r="C120" i="1"/>
  <c r="E6" i="4"/>
  <c r="D3" i="1"/>
  <c r="H215" i="1"/>
  <c r="G215" i="1"/>
  <c r="F351" i="4"/>
  <c r="D350" i="4"/>
  <c r="C346" i="1"/>
  <c r="F299" i="4"/>
  <c r="D298" i="4"/>
  <c r="C294" i="1"/>
  <c r="D984" i="1"/>
  <c r="H1437" i="1"/>
  <c r="G1437" i="1"/>
  <c r="H441" i="1"/>
  <c r="G441" i="1"/>
  <c r="I25" i="3"/>
  <c r="D1329" i="1"/>
  <c r="F82" i="4"/>
  <c r="C78" i="1"/>
  <c r="F580" i="4"/>
  <c r="C574" i="1"/>
  <c r="I22" i="3"/>
  <c r="D1153" i="1"/>
  <c r="F118" i="5"/>
  <c r="C1096" i="1"/>
  <c r="D68" i="5"/>
  <c r="F69" i="5"/>
  <c r="C1047" i="1"/>
  <c r="G1065" i="1"/>
  <c r="H1065" i="1"/>
  <c r="E407" i="4"/>
  <c r="D402" i="1" s="1"/>
  <c r="D293" i="1"/>
  <c r="E635" i="4"/>
  <c r="D629" i="1" s="1"/>
  <c r="D414" i="1"/>
  <c r="C509" i="1"/>
  <c r="F515" i="4"/>
  <c r="F78" i="5"/>
  <c r="C1056" i="1"/>
  <c r="D6" i="4"/>
  <c r="F7" i="4"/>
  <c r="C3" i="1"/>
  <c r="C1518" i="1"/>
  <c r="I35" i="3"/>
  <c r="E165" i="9"/>
  <c r="B165" i="9" s="1"/>
  <c r="F141" i="6"/>
  <c r="H28" i="3"/>
  <c r="C1435" i="1"/>
  <c r="F134" i="5"/>
  <c r="C1112" i="1"/>
  <c r="D420" i="4"/>
  <c r="F421" i="4"/>
  <c r="C415" i="1"/>
  <c r="F114" i="6"/>
  <c r="H27" i="3"/>
  <c r="C1408" i="1"/>
  <c r="E408" i="4"/>
  <c r="D403" i="1" s="1"/>
  <c r="D345" i="1"/>
  <c r="D528" i="4"/>
  <c r="G638" i="1" l="1"/>
  <c r="D147" i="1"/>
  <c r="H147" i="1" s="1"/>
  <c r="I17" i="3"/>
  <c r="F151" i="4"/>
  <c r="B312" i="9"/>
  <c r="C1152" i="1"/>
  <c r="H415" i="1"/>
  <c r="G415" i="1"/>
  <c r="H1047" i="1"/>
  <c r="G1047" i="1"/>
  <c r="G574" i="1"/>
  <c r="H574" i="1"/>
  <c r="G346" i="1"/>
  <c r="H346" i="1"/>
  <c r="H561" i="1"/>
  <c r="G561" i="1"/>
  <c r="H46" i="1"/>
  <c r="G46" i="1"/>
  <c r="H23" i="3"/>
  <c r="F237" i="5"/>
  <c r="C1214" i="1"/>
  <c r="H453" i="1"/>
  <c r="G453" i="1"/>
  <c r="H509" i="1"/>
  <c r="G509" i="1"/>
  <c r="D408" i="4"/>
  <c r="F350" i="4"/>
  <c r="C345" i="1"/>
  <c r="G278" i="9"/>
  <c r="F6" i="5"/>
  <c r="C984" i="1"/>
  <c r="G1436" i="1"/>
  <c r="H1436" i="1"/>
  <c r="D636" i="4"/>
  <c r="F528" i="4"/>
  <c r="C522" i="1"/>
  <c r="D635" i="4"/>
  <c r="F420" i="4"/>
  <c r="C414" i="1"/>
  <c r="G1518" i="1"/>
  <c r="H1518" i="1"/>
  <c r="F68" i="5"/>
  <c r="H21" i="3"/>
  <c r="C1046" i="1"/>
  <c r="G78" i="1"/>
  <c r="H78" i="1"/>
  <c r="H1153" i="1"/>
  <c r="G1153" i="1"/>
  <c r="H192" i="1"/>
  <c r="G192" i="1"/>
  <c r="H1215" i="1"/>
  <c r="G1215" i="1"/>
  <c r="F289" i="4"/>
  <c r="D413" i="4"/>
  <c r="D291" i="4"/>
  <c r="C285" i="1"/>
  <c r="G1112" i="1"/>
  <c r="H1112" i="1"/>
  <c r="G3" i="1"/>
  <c r="H3" i="1"/>
  <c r="E314" i="9"/>
  <c r="I10" i="3" s="1"/>
  <c r="B315" i="9"/>
  <c r="G1408" i="1"/>
  <c r="H1408" i="1"/>
  <c r="H1435" i="1"/>
  <c r="G1435" i="1"/>
  <c r="D290" i="4"/>
  <c r="D412" i="4"/>
  <c r="F6" i="4"/>
  <c r="H16" i="3"/>
  <c r="C2" i="1"/>
  <c r="G294" i="1"/>
  <c r="H294" i="1"/>
  <c r="E413" i="4"/>
  <c r="D285" i="1"/>
  <c r="E291" i="4"/>
  <c r="D287" i="1" s="1"/>
  <c r="B317" i="9"/>
  <c r="E316" i="9"/>
  <c r="G358" i="1"/>
  <c r="H358" i="1"/>
  <c r="H220" i="1"/>
  <c r="G220" i="1"/>
  <c r="G1096" i="1"/>
  <c r="H1096" i="1"/>
  <c r="H211" i="1"/>
  <c r="G211" i="1"/>
  <c r="I23" i="3"/>
  <c r="D1214" i="1"/>
  <c r="H1329" i="1"/>
  <c r="G1329" i="1"/>
  <c r="H9" i="3"/>
  <c r="G1056" i="1"/>
  <c r="H1056" i="1"/>
  <c r="F298" i="4"/>
  <c r="D407" i="4"/>
  <c r="C293" i="1"/>
  <c r="I16" i="3"/>
  <c r="D2" i="1"/>
  <c r="E412" i="4"/>
  <c r="E290" i="4"/>
  <c r="D286" i="1" s="1"/>
  <c r="D522" i="1"/>
  <c r="E636" i="4"/>
  <c r="D630" i="1" s="1"/>
  <c r="H985" i="1"/>
  <c r="G985" i="1"/>
  <c r="H1383" i="1"/>
  <c r="G1383" i="1"/>
  <c r="G1222" i="1"/>
  <c r="H1222" i="1"/>
  <c r="G990" i="1"/>
  <c r="H990" i="1"/>
  <c r="E175" i="5"/>
  <c r="F175" i="5" s="1"/>
  <c r="H120" i="1"/>
  <c r="G120" i="1"/>
  <c r="G306" i="1"/>
  <c r="H306" i="1"/>
  <c r="G313" i="9"/>
  <c r="E313" i="9" s="1"/>
  <c r="B313" i="9" s="1"/>
  <c r="K1450" i="9"/>
  <c r="C1517" i="1"/>
  <c r="I34" i="3"/>
  <c r="H19" i="9"/>
  <c r="E19" i="9" s="1"/>
  <c r="B19" i="9" s="1"/>
  <c r="G40" i="1"/>
  <c r="H40" i="1"/>
  <c r="G284" i="9" l="1"/>
  <c r="E284" i="9" s="1"/>
  <c r="B284" i="9" s="1"/>
  <c r="G147" i="1"/>
  <c r="K3" i="9"/>
  <c r="I9" i="3"/>
  <c r="F290" i="4"/>
  <c r="C286" i="1"/>
  <c r="G1046" i="1"/>
  <c r="H1046" i="1"/>
  <c r="G522" i="1"/>
  <c r="H522" i="1"/>
  <c r="D640" i="4"/>
  <c r="F413" i="4"/>
  <c r="D415" i="4"/>
  <c r="C408" i="1"/>
  <c r="F635" i="4"/>
  <c r="C629" i="1"/>
  <c r="G345" i="1"/>
  <c r="H345" i="1"/>
  <c r="G293" i="1"/>
  <c r="H293" i="1"/>
  <c r="G1214" i="1"/>
  <c r="H1214" i="1"/>
  <c r="D639" i="4"/>
  <c r="F412" i="4"/>
  <c r="D414" i="4"/>
  <c r="C407" i="1"/>
  <c r="D1152" i="1"/>
  <c r="G1152" i="1" s="1"/>
  <c r="H278" i="9"/>
  <c r="E278" i="9" s="1"/>
  <c r="C402" i="1"/>
  <c r="F407" i="4"/>
  <c r="H2" i="1"/>
  <c r="G2" i="1"/>
  <c r="G285" i="1"/>
  <c r="H285" i="1"/>
  <c r="F408" i="4"/>
  <c r="C403" i="1"/>
  <c r="E311" i="9"/>
  <c r="E639" i="4"/>
  <c r="E414" i="4"/>
  <c r="D409" i="1" s="1"/>
  <c r="D407" i="1"/>
  <c r="E415" i="4"/>
  <c r="D410" i="1" s="1"/>
  <c r="D408" i="1"/>
  <c r="E640" i="4"/>
  <c r="F636" i="4"/>
  <c r="C630" i="1"/>
  <c r="G1517" i="1"/>
  <c r="H1517" i="1"/>
  <c r="H11" i="3"/>
  <c r="F291" i="4"/>
  <c r="C287" i="1"/>
  <c r="G414" i="1"/>
  <c r="H414" i="1"/>
  <c r="G984" i="1"/>
  <c r="H8" i="3"/>
  <c r="H984" i="1"/>
  <c r="B278" i="9" l="1"/>
  <c r="E277" i="9"/>
  <c r="I8" i="3" s="1"/>
  <c r="M3" i="9"/>
  <c r="G403" i="1"/>
  <c r="H403" i="1"/>
  <c r="G402" i="1"/>
  <c r="H402" i="1"/>
  <c r="E642" i="4"/>
  <c r="D634" i="1"/>
  <c r="N3" i="9"/>
  <c r="I11" i="3"/>
  <c r="H407" i="1"/>
  <c r="G407" i="1"/>
  <c r="H1152" i="1"/>
  <c r="D633" i="1"/>
  <c r="E641" i="4"/>
  <c r="G630" i="1"/>
  <c r="H630" i="1"/>
  <c r="F639" i="4"/>
  <c r="D641" i="4"/>
  <c r="C633" i="1"/>
  <c r="H629" i="1"/>
  <c r="G629" i="1"/>
  <c r="H287" i="1"/>
  <c r="G287" i="1"/>
  <c r="G408" i="1"/>
  <c r="H408" i="1"/>
  <c r="F415" i="4"/>
  <c r="C410" i="1"/>
  <c r="G286" i="1"/>
  <c r="H286" i="1"/>
  <c r="F414" i="4"/>
  <c r="C409" i="1"/>
  <c r="D642" i="4"/>
  <c r="F640" i="4"/>
  <c r="C634" i="1"/>
  <c r="G410" i="1" l="1"/>
  <c r="H410" i="1"/>
  <c r="G634" i="1"/>
  <c r="H634" i="1"/>
  <c r="H633" i="1"/>
  <c r="G633" i="1"/>
  <c r="F642" i="4"/>
  <c r="D646" i="4"/>
  <c r="C636" i="1"/>
  <c r="D645" i="4"/>
  <c r="F641" i="4"/>
  <c r="C635" i="1"/>
  <c r="H409" i="1"/>
  <c r="G409" i="1"/>
  <c r="E645" i="4"/>
  <c r="D635" i="1"/>
  <c r="E646" i="4"/>
  <c r="D636" i="1"/>
  <c r="I18" i="3" l="1"/>
  <c r="D639" i="1"/>
  <c r="G635" i="1"/>
  <c r="H635" i="1"/>
  <c r="D640" i="1"/>
  <c r="I19" i="3"/>
  <c r="H19" i="3"/>
  <c r="F646" i="4"/>
  <c r="C640" i="1"/>
  <c r="H18" i="3"/>
  <c r="F645" i="4"/>
  <c r="C639" i="1"/>
  <c r="G276" i="9"/>
  <c r="E276" i="9" s="1"/>
  <c r="B276" i="9" s="1"/>
  <c r="G636" i="1"/>
  <c r="H636" i="1"/>
  <c r="H639" i="1" l="1"/>
  <c r="G639" i="1"/>
  <c r="H7" i="3"/>
  <c r="G640" i="1"/>
  <c r="H640" i="1"/>
  <c r="J3" i="9" l="1"/>
  <c r="H274" i="9" l="1"/>
  <c r="G18" i="9"/>
  <c r="G274" i="9"/>
  <c r="M272" i="9"/>
  <c r="L272" i="9"/>
  <c r="L16" i="9"/>
  <c r="H18" i="9"/>
  <c r="K5" i="9"/>
  <c r="K9" i="9"/>
  <c r="I6" i="9"/>
  <c r="I12" i="9"/>
  <c r="K11" i="9"/>
  <c r="J10" i="9"/>
  <c r="M16" i="9"/>
  <c r="I7" i="9"/>
  <c r="I11" i="9"/>
  <c r="J9" i="9"/>
  <c r="J6" i="9"/>
  <c r="J17" i="9"/>
  <c r="I17" i="9"/>
  <c r="H15" i="9"/>
  <c r="J7" i="9"/>
  <c r="I5" i="9"/>
  <c r="K8" i="9"/>
  <c r="J12" i="9"/>
  <c r="H16" i="9"/>
  <c r="G16" i="9"/>
  <c r="G17" i="9"/>
  <c r="J13" i="9"/>
  <c r="J5" i="9"/>
  <c r="K7" i="9"/>
  <c r="H17" i="9"/>
  <c r="G15" i="9"/>
  <c r="I8" i="9"/>
  <c r="K12" i="9"/>
  <c r="I9" i="9"/>
  <c r="K10" i="9"/>
  <c r="K13" i="9"/>
  <c r="J11" i="9"/>
  <c r="J8" i="9"/>
  <c r="I13" i="9"/>
  <c r="M15" i="9"/>
  <c r="K6" i="9"/>
  <c r="L15" i="9"/>
  <c r="E9" i="9" l="1"/>
  <c r="B9" i="9" s="1"/>
  <c r="F15" i="9"/>
  <c r="E16" i="9"/>
  <c r="F272" i="9"/>
  <c r="B272" i="9" s="1"/>
  <c r="E274" i="9"/>
  <c r="B274" i="9" s="1"/>
  <c r="E11" i="9"/>
  <c r="B11" i="9" s="1"/>
  <c r="E5" i="9"/>
  <c r="E7" i="9"/>
  <c r="B7" i="9" s="1"/>
  <c r="F16" i="9"/>
  <c r="E12" i="9"/>
  <c r="B12" i="9" s="1"/>
  <c r="F20" i="9"/>
  <c r="E8" i="9"/>
  <c r="B8" i="9" s="1"/>
  <c r="E6" i="9"/>
  <c r="B6" i="9" s="1"/>
  <c r="E18" i="9"/>
  <c r="B18" i="9" s="1"/>
  <c r="E10" i="9"/>
  <c r="B10" i="9" s="1"/>
  <c r="E17" i="9"/>
  <c r="B17" i="9" s="1"/>
  <c r="E13" i="9"/>
  <c r="B13" i="9" s="1"/>
  <c r="E15" i="9"/>
  <c r="B16" i="9" l="1"/>
  <c r="F14" i="9"/>
  <c r="F3" i="9" s="1"/>
  <c r="E20" i="9"/>
  <c r="I7" i="3"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<sst xmlns="http://schemas.openxmlformats.org/spreadsheetml/2006/main" count="4369" uniqueCount="3421">
  <si>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</si>
  <si>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</si>
  <si>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</si>
  <si>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</si>
  <si>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</si>
  <si>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</si>
  <si>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</si>
  <si>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</si>
  <si>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</si>
  <si>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</si>
  <si>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</si>
  <si>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</si>
  <si>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</si>
  <si>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</si>
  <si>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</si>
  <si>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</si>
  <si>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</si>
  <si>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</si>
  <si>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</si>
  <si>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</si>
  <si>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</si>
  <si>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</si>
  <si>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</si>
  <si>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</si>
  <si>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</si>
  <si>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</si>
  <si>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</si>
  <si>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</si>
  <si>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</si>
  <si>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</si>
  <si>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</si>
  <si>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DRžAVNI ARHIV U VUKOVARU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</si>
  <si>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</si>
  <si>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</si>
  <si>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</si>
  <si>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</si>
  <si>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</si>
  <si>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</si>
  <si>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</si>
  <si>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</si>
  <si>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</si>
  <si>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</si>
  <si>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</si>
  <si>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</si>
  <si>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</si>
  <si>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</si>
  <si>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</si>
  <si>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</si>
  <si>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</si>
  <si>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43636 - DRžAVNI ARHIV U VUKOVARU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</si>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</sst>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276796.77</v>
      </c>
      <c r="D2" s="6">
        <f>'PR-RAS'!E6</f>
        <v>287893.62</v>
      </c>
      <c r="E2" s="6">
        <v>0</v>
      </c>
      <c r="F2" s="6">
        <v>0</v>
      </c>
      <c r="G2" s="7">
        <f t="shared" ref="G2:G264" si="0">(B2/1000)*(C2*1+D2*2)</f>
        <v>852.58401000000003</v>
      </c>
      <c r="H2" s="7">
        <f t="shared" ref="H2:H264" si="1">ABS(C2-ROUND(C2,0))+ABS(D2-ROUND(D2,0))</f>
        <v>0.60999999998603016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46255.43</v>
      </c>
      <c r="D46" s="1">
        <f>'PR-RAS'!E50</f>
        <v>18311.46</v>
      </c>
      <c r="E46" s="1">
        <v>0</v>
      </c>
      <c r="F46" s="1">
        <v>0</v>
      </c>
      <c r="G46" s="2">
        <f t="shared" si="0"/>
        <v>3729.5257500000002</v>
      </c>
      <c r="H46" s="2">
        <f t="shared" si="1"/>
        <v>0.88999999999941792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9755.7800000000007</v>
      </c>
      <c r="D55" s="1">
        <f>'PR-RAS'!E59</f>
        <v>9855.2199999999993</v>
      </c>
      <c r="E55" s="1">
        <v>0</v>
      </c>
      <c r="F55" s="1">
        <v>0</v>
      </c>
      <c r="G55" s="2">
        <f t="shared" si="0"/>
        <v>1591.17588</v>
      </c>
      <c r="H55" s="2">
        <f t="shared" si="1"/>
        <v>0.43999999999869033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9755.7800000000007</v>
      </c>
      <c r="D56" s="1">
        <f>'PR-RAS'!E60</f>
        <v>9855.2199999999993</v>
      </c>
      <c r="E56" s="1">
        <v>0</v>
      </c>
      <c r="F56" s="1">
        <v>0</v>
      </c>
      <c r="G56" s="2">
        <f t="shared" si="0"/>
        <v>1620.6421</v>
      </c>
      <c r="H56" s="2">
        <f t="shared" si="1"/>
        <v>0.43999999999869033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36499.65</v>
      </c>
      <c r="D58" s="1">
        <f>'PR-RAS'!E62</f>
        <v>2827.6</v>
      </c>
      <c r="E58" s="1">
        <v>0</v>
      </c>
      <c r="F58" s="1">
        <v>0</v>
      </c>
      <c r="G58" s="2">
        <f t="shared" si="0"/>
        <v>2402.82645</v>
      </c>
      <c r="H58" s="2">
        <f t="shared" si="1"/>
        <v>0.74999999999863576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36499.65</v>
      </c>
      <c r="D59" s="1">
        <f>'PR-RAS'!E63</f>
        <v>2827.6</v>
      </c>
      <c r="E59" s="1">
        <v>0</v>
      </c>
      <c r="F59" s="1">
        <v>0</v>
      </c>
      <c r="G59" s="2">
        <f t="shared" si="0"/>
        <v>2444.9812999999999</v>
      </c>
      <c r="H59" s="2">
        <f t="shared" si="1"/>
        <v>0.74999999999863576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5628.64</v>
      </c>
      <c r="E73" s="1">
        <v>0</v>
      </c>
      <c r="F73" s="1">
        <v>0</v>
      </c>
      <c r="G73" s="2">
        <f t="shared" si="0"/>
        <v>810.52415999999994</v>
      </c>
      <c r="H73" s="2">
        <f t="shared" si="1"/>
        <v>0.35999999999967258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5628.64</v>
      </c>
      <c r="E74" s="1">
        <v>0</v>
      </c>
      <c r="F74" s="1">
        <v>0</v>
      </c>
      <c r="G74" s="2">
        <f t="shared" si="0"/>
        <v>821.78143999999998</v>
      </c>
      <c r="H74" s="2">
        <f t="shared" si="1"/>
        <v>0.35999999999967258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v>
      </c>
      <c r="D78" s="1">
        <f>'PR-RAS'!E82</f>
        <v>0.88</v>
      </c>
      <c r="E78" s="1">
        <v>0</v>
      </c>
      <c r="F78" s="1">
        <v>0</v>
      </c>
      <c r="G78" s="2">
        <f t="shared" si="0"/>
        <v>0.18942000000000001</v>
      </c>
      <c r="H78" s="2">
        <f t="shared" si="1"/>
        <v>0.42000000000000004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v>
      </c>
      <c r="D79" s="1">
        <f>'PR-RAS'!E83</f>
        <v>0.88</v>
      </c>
      <c r="E79" s="1">
        <v>0</v>
      </c>
      <c r="F79" s="1">
        <v>0</v>
      </c>
      <c r="G79" s="2">
        <f t="shared" si="0"/>
        <v>0.19188</v>
      </c>
      <c r="H79" s="2">
        <f t="shared" si="1"/>
        <v>0.42000000000000004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v>
      </c>
      <c r="D81" s="1">
        <f>'PR-RAS'!E85</f>
        <v>0.88</v>
      </c>
      <c r="E81" s="1">
        <v>0</v>
      </c>
      <c r="F81" s="1">
        <v>0</v>
      </c>
      <c r="G81" s="2">
        <f t="shared" si="0"/>
        <v>0.1968</v>
      </c>
      <c r="H81" s="2">
        <f t="shared" si="1"/>
        <v>0.42000000000000004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18573.05</v>
      </c>
      <c r="D120" s="1">
        <f>'PR-RAS'!E124</f>
        <v>12234.65</v>
      </c>
      <c r="E120" s="1">
        <v>0</v>
      </c>
      <c r="F120" s="1">
        <v>0</v>
      </c>
      <c r="G120" s="2">
        <f t="shared" si="0"/>
        <v>5122.0396499999997</v>
      </c>
      <c r="H120" s="2">
        <f t="shared" si="1"/>
        <v>0.3999999999996362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18573.05</v>
      </c>
      <c r="D121" s="1">
        <f>'PR-RAS'!E125</f>
        <v>11734.65</v>
      </c>
      <c r="E121" s="1">
        <v>0</v>
      </c>
      <c r="F121" s="1">
        <v>0</v>
      </c>
      <c r="G121" s="2">
        <f t="shared" si="0"/>
        <v>5045.0819999999994</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18573.05</v>
      </c>
      <c r="D123" s="1">
        <f>'PR-RAS'!E127</f>
        <v>11734.65</v>
      </c>
      <c r="E123" s="1">
        <v>0</v>
      </c>
      <c r="F123" s="1">
        <v>0</v>
      </c>
      <c r="G123" s="2">
        <f t="shared" si="0"/>
        <v>5129.1666999999998</v>
      </c>
      <c r="H123" s="2">
        <f t="shared" si="1"/>
        <v>0.3999999999996362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v>
      </c>
      <c r="E124" s="1">
        <v>0</v>
      </c>
      <c r="F124" s="1">
        <v>0</v>
      </c>
      <c r="G124" s="2">
        <f t="shared" si="0"/>
        <v>123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500</v>
      </c>
      <c r="E125" s="1">
        <v>0</v>
      </c>
      <c r="F125" s="1">
        <v>0</v>
      </c>
      <c r="G125" s="2">
        <f t="shared" si="0"/>
        <v>124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211967.59</v>
      </c>
      <c r="D129" s="1">
        <f>'PR-RAS'!E133</f>
        <v>257346.63</v>
      </c>
      <c r="E129" s="1">
        <v>0</v>
      </c>
      <c r="F129" s="1">
        <v>0</v>
      </c>
      <c r="G129" s="2">
        <f t="shared" si="0"/>
        <v>93012.588799999998</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211967.59</v>
      </c>
      <c r="D130" s="1">
        <f>'PR-RAS'!E134</f>
        <v>257346.63</v>
      </c>
      <c r="E130" s="1">
        <v>0</v>
      </c>
      <c r="F130" s="1">
        <v>0</v>
      </c>
      <c r="G130" s="2">
        <f t="shared" si="0"/>
        <v>93739.249649999998</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211967.59</v>
      </c>
      <c r="D131" s="1">
        <f>'PR-RAS'!E135</f>
        <v>257346.63</v>
      </c>
      <c r="E131" s="1">
        <v>0</v>
      </c>
      <c r="F131" s="1">
        <v>0</v>
      </c>
      <c r="G131" s="2">
        <f t="shared" si="0"/>
        <v>94465.910499999998</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279493.96000000002</v>
      </c>
      <c r="D147" s="1">
        <f>'PR-RAS'!E151</f>
        <v>300052.41000000003</v>
      </c>
      <c r="E147" s="1">
        <v>0</v>
      </c>
      <c r="F147" s="1">
        <v>0</v>
      </c>
      <c r="G147" s="2">
        <f t="shared" si="0"/>
        <v>128421.42187999999</v>
      </c>
      <c r="H147" s="2">
        <f t="shared" si="1"/>
        <v>0.45000000001164153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173745.69</v>
      </c>
      <c r="D148" s="1">
        <f>'PR-RAS'!E152</f>
        <v>183405.36000000002</v>
      </c>
      <c r="E148" s="1">
        <v>0</v>
      </c>
      <c r="F148" s="1">
        <v>0</v>
      </c>
      <c r="G148" s="2">
        <f t="shared" si="0"/>
        <v>79461.792270000005</v>
      </c>
      <c r="H148" s="2">
        <f t="shared" si="1"/>
        <v>0.67000000001280569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148577.22</v>
      </c>
      <c r="D149" s="1">
        <f>'PR-RAS'!E153</f>
        <v>152027.20000000001</v>
      </c>
      <c r="E149" s="1">
        <v>0</v>
      </c>
      <c r="F149" s="1">
        <v>0</v>
      </c>
      <c r="G149" s="2">
        <f t="shared" si="0"/>
        <v>66989.479760000002</v>
      </c>
      <c r="H149" s="2">
        <f t="shared" si="1"/>
        <v>0.42000000001280569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148577.22</v>
      </c>
      <c r="D150" s="1">
        <f>'PR-RAS'!E154</f>
        <v>152027.20000000001</v>
      </c>
      <c r="E150" s="1">
        <v>0</v>
      </c>
      <c r="F150" s="1">
        <v>0</v>
      </c>
      <c r="G150" s="2">
        <f t="shared" si="0"/>
        <v>67442.111380000002</v>
      </c>
      <c r="H150" s="2">
        <f t="shared" si="1"/>
        <v>0.42000000001280569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5745.76</v>
      </c>
      <c r="D154" s="1">
        <f>'PR-RAS'!E158</f>
        <v>6200</v>
      </c>
      <c r="E154" s="1">
        <v>0</v>
      </c>
      <c r="F154" s="1">
        <v>0</v>
      </c>
      <c r="G154" s="2">
        <f t="shared" si="0"/>
        <v>2776.3012800000001</v>
      </c>
      <c r="H154" s="2">
        <f t="shared" si="1"/>
        <v>0.23999999999978172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19422.71</v>
      </c>
      <c r="D155" s="1">
        <f>'PR-RAS'!E159</f>
        <v>25178.16</v>
      </c>
      <c r="E155" s="1">
        <v>0</v>
      </c>
      <c r="F155" s="1">
        <v>0</v>
      </c>
      <c r="G155" s="2">
        <f t="shared" si="0"/>
        <v>10745.97062</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19422.71</v>
      </c>
      <c r="D157" s="1">
        <f>'PR-RAS'!E161</f>
        <v>25178.16</v>
      </c>
      <c r="E157" s="1">
        <v>0</v>
      </c>
      <c r="F157" s="1">
        <v>0</v>
      </c>
      <c r="G157" s="2">
        <f t="shared" si="0"/>
        <v>10885.528679999999</v>
      </c>
      <c r="H157" s="2">
        <f t="shared" si="1"/>
        <v>0.4500000000007276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104999.87</v>
      </c>
      <c r="D159" s="1">
        <f>'PR-RAS'!E163</f>
        <v>115328.07000000002</v>
      </c>
      <c r="E159" s="1">
        <v>0</v>
      </c>
      <c r="F159" s="1">
        <v>0</v>
      </c>
      <c r="G159" s="2">
        <f t="shared" si="0"/>
        <v>53033.649580000005</v>
      </c>
      <c r="H159" s="2">
        <f t="shared" si="1"/>
        <v>0.20000000002619345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14473.44</v>
      </c>
      <c r="D160" s="1">
        <f>'PR-RAS'!E164</f>
        <v>11107.28</v>
      </c>
      <c r="E160" s="1">
        <v>0</v>
      </c>
      <c r="F160" s="1">
        <v>0</v>
      </c>
      <c r="G160" s="2">
        <f t="shared" si="0"/>
        <v>5833.3919999999998</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2767.38</v>
      </c>
      <c r="D161" s="1">
        <f>'PR-RAS'!E165</f>
        <v>2844.22</v>
      </c>
      <c r="E161" s="1">
        <v>0</v>
      </c>
      <c r="F161" s="1">
        <v>0</v>
      </c>
      <c r="G161" s="2">
        <f t="shared" si="0"/>
        <v>1352.9312</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9517.73</v>
      </c>
      <c r="D162" s="1">
        <f>'PR-RAS'!E166</f>
        <v>7078.06</v>
      </c>
      <c r="E162" s="1">
        <v>0</v>
      </c>
      <c r="F162" s="1">
        <v>0</v>
      </c>
      <c r="G162" s="2">
        <f t="shared" si="0"/>
        <v>3811.4898499999999</v>
      </c>
      <c r="H162" s="2">
        <f t="shared" si="1"/>
        <v>0.33000000000083674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2188.33</v>
      </c>
      <c r="D163" s="1">
        <f>'PR-RAS'!E167</f>
        <v>1185</v>
      </c>
      <c r="E163" s="1">
        <v>0</v>
      </c>
      <c r="F163" s="1">
        <v>0</v>
      </c>
      <c r="G163" s="2">
        <f t="shared" si="0"/>
        <v>738.44946000000004</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23912.639999999999</v>
      </c>
      <c r="D165" s="1">
        <f>'PR-RAS'!E169</f>
        <v>19321.629999999997</v>
      </c>
      <c r="E165" s="1">
        <v>0</v>
      </c>
      <c r="F165" s="1">
        <v>0</v>
      </c>
      <c r="G165" s="2">
        <f t="shared" si="0"/>
        <v>10259.167599999999</v>
      </c>
      <c r="H165" s="2">
        <f t="shared" si="1"/>
        <v>0.73000000000320142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4400.95</v>
      </c>
      <c r="D166" s="1">
        <f>'PR-RAS'!E170</f>
        <v>5153.74</v>
      </c>
      <c r="E166" s="1">
        <v>0</v>
      </c>
      <c r="F166" s="1">
        <v>0</v>
      </c>
      <c r="G166" s="2">
        <f t="shared" si="0"/>
        <v>2426.89095</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19511.689999999999</v>
      </c>
      <c r="D168" s="1">
        <f>'PR-RAS'!E172</f>
        <v>14167.89</v>
      </c>
      <c r="E168" s="1">
        <v>0</v>
      </c>
      <c r="F168" s="1">
        <v>0</v>
      </c>
      <c r="G168" s="2">
        <f t="shared" si="0"/>
        <v>7990.5274900000004</v>
      </c>
      <c r="H168" s="2">
        <f t="shared" si="1"/>
        <v>0.42000000000189175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63599.700000000004</v>
      </c>
      <c r="D173" s="1">
        <f>'PR-RAS'!E177</f>
        <v>82394.200000000012</v>
      </c>
      <c r="E173" s="1">
        <v>0</v>
      </c>
      <c r="F173" s="1">
        <v>0</v>
      </c>
      <c r="G173" s="2">
        <f t="shared" si="0"/>
        <v>39282.753200000006</v>
      </c>
      <c r="H173" s="2">
        <f t="shared" si="1"/>
        <v>0.50000000000727596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3037.48</v>
      </c>
      <c r="D174" s="1">
        <f>'PR-RAS'!E178</f>
        <v>3573.43</v>
      </c>
      <c r="E174" s="1">
        <v>0</v>
      </c>
      <c r="F174" s="1">
        <v>0</v>
      </c>
      <c r="G174" s="2">
        <f t="shared" si="0"/>
        <v>1761.8908199999998</v>
      </c>
      <c r="H174" s="2">
        <f t="shared" si="1"/>
        <v>0.90999999999985448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15555.16</v>
      </c>
      <c r="D175" s="1">
        <f>'PR-RAS'!E179</f>
        <v>27984.65</v>
      </c>
      <c r="E175" s="1">
        <v>0</v>
      </c>
      <c r="F175" s="1">
        <v>0</v>
      </c>
      <c r="G175" s="2">
        <f t="shared" si="0"/>
        <v>12445.25604</v>
      </c>
      <c r="H175" s="2">
        <f t="shared" si="1"/>
        <v>0.50999999999839929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99.54</v>
      </c>
      <c r="D176" s="1">
        <f>'PR-RAS'!E180</f>
        <v>637.04</v>
      </c>
      <c r="E176" s="1">
        <v>0</v>
      </c>
      <c r="F176" s="1">
        <v>0</v>
      </c>
      <c r="G176" s="2">
        <f t="shared" si="0"/>
        <v>240.38349999999997</v>
      </c>
      <c r="H176" s="2">
        <f t="shared" si="1"/>
        <v>0.49999999999995737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1072.08</v>
      </c>
      <c r="D177" s="1">
        <f>'PR-RAS'!E181</f>
        <v>1776.46</v>
      </c>
      <c r="E177" s="1">
        <v>0</v>
      </c>
      <c r="F177" s="1">
        <v>0</v>
      </c>
      <c r="G177" s="2">
        <f t="shared" si="0"/>
        <v>814</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3787.69</v>
      </c>
      <c r="D178" s="1">
        <f>'PR-RAS'!E182</f>
        <v>5151.1000000000004</v>
      </c>
      <c r="E178" s="1">
        <v>0</v>
      </c>
      <c r="F178" s="1">
        <v>0</v>
      </c>
      <c r="G178" s="2">
        <f t="shared" si="0"/>
        <v>2493.9105300000001</v>
      </c>
      <c r="H178" s="2">
        <f t="shared" si="1"/>
        <v>0.41000000000030923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238.9</v>
      </c>
      <c r="D179" s="1">
        <f>'PR-RAS'!E183</f>
        <v>0</v>
      </c>
      <c r="E179" s="1">
        <v>0</v>
      </c>
      <c r="F179" s="1">
        <v>0</v>
      </c>
      <c r="G179" s="2">
        <f t="shared" si="0"/>
        <v>42.5242</v>
      </c>
      <c r="H179" s="2">
        <f t="shared" si="1"/>
        <v>9.9999999999994316E-2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16140.73</v>
      </c>
      <c r="D180" s="1">
        <f>'PR-RAS'!E184</f>
        <v>28486.35</v>
      </c>
      <c r="E180" s="1">
        <v>0</v>
      </c>
      <c r="F180" s="1">
        <v>0</v>
      </c>
      <c r="G180" s="2">
        <f t="shared" si="0"/>
        <v>13087.303969999999</v>
      </c>
      <c r="H180" s="2">
        <f t="shared" si="1"/>
        <v>0.61999999999898137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2420.37</v>
      </c>
      <c r="D181" s="1">
        <f>'PR-RAS'!E185</f>
        <v>1438.49</v>
      </c>
      <c r="E181" s="1">
        <v>0</v>
      </c>
      <c r="F181" s="1">
        <v>0</v>
      </c>
      <c r="G181" s="2">
        <f t="shared" si="0"/>
        <v>953.52300000000002</v>
      </c>
      <c r="H181" s="2">
        <f t="shared" si="1"/>
        <v>0.85999999999989996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21247.75</v>
      </c>
      <c r="D182" s="1">
        <f>'PR-RAS'!E186</f>
        <v>13346.68</v>
      </c>
      <c r="E182" s="1">
        <v>0</v>
      </c>
      <c r="F182" s="1">
        <v>0</v>
      </c>
      <c r="G182" s="2">
        <f t="shared" si="0"/>
        <v>8677.340909999999</v>
      </c>
      <c r="H182" s="2">
        <f t="shared" si="1"/>
        <v>0.56999999999970896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234.35</v>
      </c>
      <c r="E183" s="1">
        <v>0</v>
      </c>
      <c r="F183" s="1">
        <v>0</v>
      </c>
      <c r="G183" s="2">
        <f t="shared" si="0"/>
        <v>85.303399999999996</v>
      </c>
      <c r="H183" s="2">
        <f t="shared" si="1"/>
        <v>0.34999999999999432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3014.09</v>
      </c>
      <c r="D184" s="1">
        <f>'PR-RAS'!E188</f>
        <v>2270.6099999999997</v>
      </c>
      <c r="E184" s="1">
        <v>0</v>
      </c>
      <c r="F184" s="1">
        <v>0</v>
      </c>
      <c r="G184" s="2">
        <f t="shared" si="0"/>
        <v>1382.6217299999998</v>
      </c>
      <c r="H184" s="2">
        <f t="shared" si="1"/>
        <v>0.48000000000047294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665.32</v>
      </c>
      <c r="D186" s="1">
        <f>'PR-RAS'!E190</f>
        <v>727.3</v>
      </c>
      <c r="E186" s="1">
        <v>0</v>
      </c>
      <c r="F186" s="1">
        <v>0</v>
      </c>
      <c r="G186" s="2">
        <f t="shared" si="0"/>
        <v>392.18520000000001</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2281.5500000000002</v>
      </c>
      <c r="D187" s="1">
        <f>'PR-RAS'!E191</f>
        <v>1501.36</v>
      </c>
      <c r="E187" s="1">
        <v>0</v>
      </c>
      <c r="F187" s="1">
        <v>0</v>
      </c>
      <c r="G187" s="2">
        <f t="shared" si="0"/>
        <v>982.87422000000004</v>
      </c>
      <c r="H187" s="2">
        <f t="shared" si="1"/>
        <v>0.80999999999971806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67.22</v>
      </c>
      <c r="D191" s="1">
        <f>'PR-RAS'!E195</f>
        <v>41.95</v>
      </c>
      <c r="E191" s="1">
        <v>0</v>
      </c>
      <c r="F191" s="1">
        <v>0</v>
      </c>
      <c r="G191" s="2">
        <f t="shared" si="0"/>
        <v>28.712800000000001</v>
      </c>
      <c r="H191" s="2">
        <f t="shared" si="1"/>
        <v>0.26999999999999602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748.4</v>
      </c>
      <c r="D192" s="1">
        <f>'PR-RAS'!E196</f>
        <v>1318.98</v>
      </c>
      <c r="E192" s="1">
        <v>0</v>
      </c>
      <c r="F192" s="1">
        <v>0</v>
      </c>
      <c r="G192" s="2">
        <f t="shared" si="0"/>
        <v>646.79476</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748.4</v>
      </c>
      <c r="D206" s="1">
        <f>'PR-RAS'!E210</f>
        <v>1318.98</v>
      </c>
      <c r="E206" s="1">
        <v>0</v>
      </c>
      <c r="F206" s="1">
        <v>0</v>
      </c>
      <c r="G206" s="2">
        <f t="shared" si="0"/>
        <v>694.2038</v>
      </c>
      <c r="H206" s="2">
        <f t="shared" si="1"/>
        <v>0.41999999999995907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748.4</v>
      </c>
      <c r="D207" s="1">
        <f>'PR-RAS'!E211</f>
        <v>1318.98</v>
      </c>
      <c r="E207" s="1">
        <v>0</v>
      </c>
      <c r="F207" s="1">
        <v>0</v>
      </c>
      <c r="G207" s="2">
        <f t="shared" si="0"/>
        <v>697.59015999999997</v>
      </c>
      <c r="H207" s="2">
        <f t="shared" si="1"/>
        <v>0.41999999999995907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279493.96000000002</v>
      </c>
      <c r="D285" s="1">
        <f>'PR-RAS'!E289</f>
        <v>300052.41000000003</v>
      </c>
      <c r="E285" s="1">
        <v>0</v>
      </c>
      <c r="F285" s="1">
        <v>0</v>
      </c>
      <c r="G285" s="2">
        <f t="shared" si="8"/>
        <v>249806.05351999999</v>
      </c>
      <c r="H285" s="2">
        <f t="shared" si="9"/>
        <v>0.45000000001164153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2697.1900000000023</v>
      </c>
      <c r="D287" s="1">
        <f>'PR-RAS'!E291</f>
        <v>12158.790000000037</v>
      </c>
      <c r="E287" s="1">
        <v>0</v>
      </c>
      <c r="F287" s="1">
        <v>0</v>
      </c>
      <c r="G287" s="2">
        <f t="shared" si="8"/>
        <v>7726.224220000021</v>
      </c>
      <c r="H287" s="2">
        <f t="shared" si="9"/>
        <v>0.3999999999650754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16193.78</v>
      </c>
      <c r="D288" s="1">
        <f>'PR-RAS'!E292</f>
        <v>5480.07</v>
      </c>
      <c r="E288" s="1">
        <v>0</v>
      </c>
      <c r="F288" s="1">
        <v>0</v>
      </c>
      <c r="G288" s="2">
        <f t="shared" si="8"/>
        <v>7793.1750399999992</v>
      </c>
      <c r="H288" s="2">
        <f t="shared" si="9"/>
        <v>0.28999999999905413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4742.49</v>
      </c>
      <c r="D291" s="1">
        <f>'PR-RAS'!E295</f>
        <v>580.66999999999996</v>
      </c>
      <c r="E291" s="1">
        <v>0</v>
      </c>
      <c r="F291" s="1">
        <v>0</v>
      </c>
      <c r="G291" s="2">
        <f t="shared" si="8"/>
        <v>1712.1107</v>
      </c>
      <c r="H291" s="2">
        <f t="shared" si="9"/>
        <v>0.81999999999982265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8016.5199999999995</v>
      </c>
      <c r="D345" s="1">
        <f>'PR-RAS'!E350</f>
        <v>0</v>
      </c>
      <c r="E345" s="1">
        <v>0</v>
      </c>
      <c r="F345" s="1">
        <v>0</v>
      </c>
      <c r="G345" s="2">
        <f t="shared" si="8"/>
        <v>2757.6828799999998</v>
      </c>
      <c r="H345" s="2">
        <f t="shared" si="9"/>
        <v>0.48000000000047294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8016.5199999999995</v>
      </c>
      <c r="D358" s="1">
        <f>'PR-RAS'!E363</f>
        <v>0</v>
      </c>
      <c r="E358" s="1">
        <v>0</v>
      </c>
      <c r="F358" s="1">
        <v>0</v>
      </c>
      <c r="G358" s="2">
        <f t="shared" si="8"/>
        <v>2861.8976399999997</v>
      </c>
      <c r="H358" s="2">
        <f t="shared" si="9"/>
        <v>0.48000000000047294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7379.45</v>
      </c>
      <c r="D364" s="1">
        <f>'PR-RAS'!E369</f>
        <v>0</v>
      </c>
      <c r="E364" s="1">
        <v>0</v>
      </c>
      <c r="F364" s="1">
        <v>0</v>
      </c>
      <c r="G364" s="2">
        <f t="shared" si="8"/>
        <v>2678.74035</v>
      </c>
      <c r="H364" s="2">
        <f t="shared" si="9"/>
        <v>0.4499999999998181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7379.45</v>
      </c>
      <c r="D365" s="1">
        <f>'PR-RAS'!E370</f>
        <v>0</v>
      </c>
      <c r="E365" s="1">
        <v>0</v>
      </c>
      <c r="F365" s="1">
        <v>0</v>
      </c>
      <c r="G365" s="2">
        <f t="shared" si="8"/>
        <v>2686.1197999999999</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637.07000000000005</v>
      </c>
      <c r="D386" s="1">
        <f>'PR-RAS'!E391</f>
        <v>0</v>
      </c>
      <c r="E386" s="1">
        <v>0</v>
      </c>
      <c r="F386" s="1">
        <v>0</v>
      </c>
      <c r="G386" s="2">
        <f t="shared" si="8"/>
        <v>245.27195000000003</v>
      </c>
      <c r="H386" s="2">
        <f t="shared" si="9"/>
        <v>7.0000000000050022E-2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637.07000000000005</v>
      </c>
      <c r="D388" s="1">
        <f>'PR-RAS'!E393</f>
        <v>0</v>
      </c>
      <c r="E388" s="1">
        <v>0</v>
      </c>
      <c r="F388" s="1">
        <v>0</v>
      </c>
      <c r="G388" s="2">
        <f t="shared" si="8"/>
        <v>246.54609000000002</v>
      </c>
      <c r="H388" s="2">
        <f t="shared" si="9"/>
        <v>7.0000000000050022E-2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8016.5199999999995</v>
      </c>
      <c r="D403" s="1">
        <f>'PR-RAS'!E408</f>
        <v>0</v>
      </c>
      <c r="E403" s="1">
        <v>0</v>
      </c>
      <c r="F403" s="1">
        <v>0</v>
      </c>
      <c r="G403" s="2">
        <f t="shared" si="8"/>
        <v>3222.64104</v>
      </c>
      <c r="H403" s="2">
        <f t="shared" si="9"/>
        <v>0.48000000000047294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276796.77</v>
      </c>
      <c r="D407" s="1">
        <f>'PR-RAS'!E412</f>
        <v>287893.62</v>
      </c>
      <c r="E407" s="1">
        <v>0</v>
      </c>
      <c r="F407" s="1">
        <v>0</v>
      </c>
      <c r="G407" s="2">
        <f t="shared" si="8"/>
        <v>346149.10806</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287510.48000000004</v>
      </c>
      <c r="D408" s="1">
        <f>'PR-RAS'!E413</f>
        <v>300052.41000000003</v>
      </c>
      <c r="E408" s="1">
        <v>0</v>
      </c>
      <c r="F408" s="1">
        <v>0</v>
      </c>
      <c r="G408" s="2">
        <f t="shared" si="8"/>
        <v>361259.42709999997</v>
      </c>
      <c r="H408" s="2">
        <f t="shared" si="9"/>
        <v>0.8900000000721775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10713.710000000021</v>
      </c>
      <c r="D410" s="1">
        <f>'PR-RAS'!E415</f>
        <v>12158.790000000037</v>
      </c>
      <c r="E410" s="1">
        <v>0</v>
      </c>
      <c r="F410" s="1">
        <v>0</v>
      </c>
      <c r="G410" s="2">
        <f t="shared" si="8"/>
        <v>14327.797610000038</v>
      </c>
      <c r="H410" s="2">
        <f t="shared" si="9"/>
        <v>0.49999999994179234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16193.78</v>
      </c>
      <c r="D411" s="1">
        <f>'PR-RAS'!E416</f>
        <v>5480.07</v>
      </c>
      <c r="E411" s="1">
        <v>0</v>
      </c>
      <c r="F411" s="1">
        <v>0</v>
      </c>
      <c r="G411" s="2">
        <f t="shared" si="8"/>
        <v>11133.107199999999</v>
      </c>
      <c r="H411" s="2">
        <f t="shared" si="9"/>
        <v>0.28999999999905413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276796.77</v>
      </c>
      <c r="D633" s="1">
        <f>'PR-RAS'!E639</f>
        <v>287893.62</v>
      </c>
      <c r="E633" s="1">
        <v>0</v>
      </c>
      <c r="F633" s="1">
        <v>0</v>
      </c>
      <c r="G633" s="2">
        <f t="shared" si="10"/>
        <v>538833.09432000003</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287510.48000000004</v>
      </c>
      <c r="D634" s="1">
        <f>'PR-RAS'!E640</f>
        <v>300052.41000000003</v>
      </c>
      <c r="E634" s="1">
        <v>0</v>
      </c>
      <c r="F634" s="1">
        <v>0</v>
      </c>
      <c r="G634" s="2">
        <f t="shared" si="10"/>
        <v>561860.48490000004</v>
      </c>
      <c r="H634" s="2">
        <f t="shared" si="11"/>
        <v>0.8900000000721775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10713.710000000021</v>
      </c>
      <c r="D636" s="1">
        <f>'PR-RAS'!E642</f>
        <v>12158.790000000037</v>
      </c>
      <c r="E636" s="1">
        <v>0</v>
      </c>
      <c r="F636" s="1">
        <v>0</v>
      </c>
      <c r="G636" s="2">
        <f t="shared" si="10"/>
        <v>22244.86915000006</v>
      </c>
      <c r="H636" s="2">
        <f t="shared" si="11"/>
        <v>0.49999999994179234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16193.78</v>
      </c>
      <c r="D637" s="1">
        <f>'PR-RAS'!E643</f>
        <v>5480.07</v>
      </c>
      <c r="E637" s="1">
        <v>0</v>
      </c>
      <c r="F637" s="1">
        <v>0</v>
      </c>
      <c r="G637" s="2">
        <f t="shared" si="10"/>
        <v>17269.893120000001</v>
      </c>
      <c r="H637" s="2">
        <f t="shared" si="11"/>
        <v>0.28999999999905413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5480.0699999999797</v>
      </c>
      <c r="D639" s="1">
        <f>'PR-RAS'!E645</f>
        <v>0</v>
      </c>
      <c r="E639" s="1">
        <v>0</v>
      </c>
      <c r="F639" s="1">
        <v>0</v>
      </c>
      <c r="G639" s="2">
        <f t="shared" si="10"/>
        <v>3496.2846599999871</v>
      </c>
      <c r="H639" s="2">
        <f t="shared" si="11"/>
        <v>6.9999999979700078E-2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6678.7200000000375</v>
      </c>
      <c r="E640" s="1">
        <v>0</v>
      </c>
      <c r="F640" s="1">
        <v>0</v>
      </c>
      <c r="G640" s="2">
        <f t="shared" si="10"/>
        <v>8535.4041600000473</v>
      </c>
      <c r="H640" s="2">
        <f t="shared" si="11"/>
        <v>0.27999999996245606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112592.3</v>
      </c>
      <c r="D642" s="1">
        <f>'PR-RAS'!E649</f>
        <v>71514.92</v>
      </c>
      <c r="E642" s="1">
        <v>0</v>
      </c>
      <c r="F642" s="1">
        <v>0</v>
      </c>
      <c r="G642" s="2">
        <f t="shared" si="10"/>
        <v>163853.79174000002</v>
      </c>
      <c r="H642" s="2">
        <f t="shared" si="11"/>
        <v>0.38000000000465661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245614.7</v>
      </c>
      <c r="D643" s="1">
        <f>'PR-RAS'!E650</f>
        <v>369620.58</v>
      </c>
      <c r="E643" s="1">
        <v>0</v>
      </c>
      <c r="F643" s="1">
        <v>0</v>
      </c>
      <c r="G643" s="2">
        <f t="shared" si="10"/>
        <v>632277.46212000004</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286692.09000000003</v>
      </c>
      <c r="D644" s="1">
        <f>'PR-RAS'!E651</f>
        <v>385154.51</v>
      </c>
      <c r="E644" s="1">
        <v>0</v>
      </c>
      <c r="F644" s="1">
        <v>0</v>
      </c>
      <c r="G644" s="2">
        <f t="shared" si="10"/>
        <v>679651.71373000008</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71514.909999999974</v>
      </c>
      <c r="D645" s="1">
        <f>'PR-RAS'!E652</f>
        <v>55980.989999999991</v>
      </c>
      <c r="E645" s="1">
        <v>0</v>
      </c>
      <c r="F645" s="1">
        <v>0</v>
      </c>
      <c r="G645" s="2">
        <f t="shared" si="10"/>
        <v>118159.11715999998</v>
      </c>
      <c r="H645" s="2">
        <f t="shared" si="11"/>
        <v>0.1000000000349246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9</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9</v>
      </c>
      <c r="E649" s="1">
        <v>0</v>
      </c>
      <c r="F649" s="1">
        <v>0</v>
      </c>
      <c r="G649" s="2">
        <f t="shared" si="10"/>
        <v>18.144000000000002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9755.7800000000007</v>
      </c>
      <c r="D656" s="1">
        <f>'PR-RAS'!E663</f>
        <v>9855.2199999999993</v>
      </c>
      <c r="E656" s="1">
        <v>0</v>
      </c>
      <c r="F656" s="1">
        <v>0</v>
      </c>
      <c r="G656" s="2">
        <f t="shared" si="10"/>
        <v>19300.374100000001</v>
      </c>
      <c r="H656" s="2">
        <f t="shared" si="11"/>
        <v>0.43999999999869033</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36499.65</v>
      </c>
      <c r="D662" s="1">
        <f>'PR-RAS'!E669</f>
        <v>2827.6</v>
      </c>
      <c r="E662" s="1">
        <v>0</v>
      </c>
      <c r="F662" s="1">
        <v>0</v>
      </c>
      <c r="G662" s="2">
        <f t="shared" si="10"/>
        <v>27864.35585</v>
      </c>
      <c r="H662" s="2">
        <f t="shared" si="11"/>
        <v>0.74999999999863576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9517.73</v>
      </c>
      <c r="D711" s="1">
        <f>'PR-RAS'!E718</f>
        <v>0</v>
      </c>
      <c r="E711" s="1">
        <v>0</v>
      </c>
      <c r="F711" s="1">
        <v>0</v>
      </c>
      <c r="G711" s="2">
        <f t="shared" si="10"/>
        <v>6757.5882999999994</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5842.99</v>
      </c>
      <c r="D714" s="1">
        <f>'PR-RAS'!E721</f>
        <v>0</v>
      </c>
      <c r="E714" s="1">
        <v>0</v>
      </c>
      <c r="F714" s="1">
        <v>0</v>
      </c>
      <c r="G714" s="2">
        <f t="shared" si="10"/>
        <v>4166.0518699999993</v>
      </c>
      <c r="H714" s="2">
        <f t="shared" si="11"/>
        <v>1.0000000000218279E-2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128101.26999999999</v>
      </c>
      <c r="D984" s="6">
        <f>BILANCA!E6</f>
        <v>111366.25999999998</v>
      </c>
      <c r="E984" s="6">
        <v>0</v>
      </c>
      <c r="F984" s="6">
        <v>0</v>
      </c>
      <c r="G984" s="7">
        <f t="shared" ref="G984:G1241" si="22">B984/1000*C984+B984/500*D984</f>
        <v>350.83378999999996</v>
      </c>
      <c r="H984" s="7">
        <f t="shared" si="19"/>
        <v>0.52999999996973202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54049.999999999985</v>
      </c>
      <c r="D985" s="1">
        <f>BILANCA!E7</f>
        <v>54049.999999999985</v>
      </c>
      <c r="E985" s="1">
        <v>0</v>
      </c>
      <c r="F985" s="1">
        <v>0</v>
      </c>
      <c r="G985" s="2">
        <f t="shared" si="22"/>
        <v>324.29999999999995</v>
      </c>
      <c r="H985" s="2">
        <f t="shared" si="19"/>
        <v>2.9103830456733704E-11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54049.999999999985</v>
      </c>
      <c r="D990" s="1">
        <f>BILANCA!E12</f>
        <v>54049.999999999985</v>
      </c>
      <c r="E990" s="1">
        <v>0</v>
      </c>
      <c r="F990" s="1">
        <v>0</v>
      </c>
      <c r="G990" s="2">
        <f t="shared" si="22"/>
        <v>1135.0499999999997</v>
      </c>
      <c r="H990" s="2">
        <f t="shared" si="19"/>
        <v>2.9103830456733704E-11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51830.279999999984</v>
      </c>
      <c r="D997" s="1">
        <f>BILANCA!E19</f>
        <v>51830.279999999984</v>
      </c>
      <c r="E997" s="1">
        <v>0</v>
      </c>
      <c r="F997" s="1">
        <v>0</v>
      </c>
      <c r="G997" s="2">
        <f t="shared" si="22"/>
        <v>2176.8717599999991</v>
      </c>
      <c r="H997" s="2">
        <f t="shared" si="19"/>
        <v>0.55999999996856786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152518.69</v>
      </c>
      <c r="D998" s="1">
        <f>BILANCA!E20</f>
        <v>152518.69</v>
      </c>
      <c r="E998" s="1">
        <v>0</v>
      </c>
      <c r="F998" s="1">
        <v>0</v>
      </c>
      <c r="G998" s="2">
        <f t="shared" si="22"/>
        <v>6863.34105</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0.4</v>
      </c>
      <c r="D999" s="1">
        <f>BILANCA!E21</f>
        <v>0.4</v>
      </c>
      <c r="E999" s="1">
        <v>0</v>
      </c>
      <c r="F999" s="1">
        <v>0</v>
      </c>
      <c r="G999" s="2">
        <f t="shared" si="22"/>
        <v>1.9200000000000002E-2</v>
      </c>
      <c r="H999" s="2">
        <f t="shared" si="19"/>
        <v>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8730.0499999999993</v>
      </c>
      <c r="D1000" s="1">
        <f>BILANCA!E22</f>
        <v>8730.0499999999993</v>
      </c>
      <c r="E1000" s="1">
        <v>0</v>
      </c>
      <c r="F1000" s="1">
        <v>0</v>
      </c>
      <c r="G1000" s="2">
        <f t="shared" si="22"/>
        <v>445.23255000000006</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109418.86</v>
      </c>
      <c r="D1006" s="1">
        <f>BILANCA!E28</f>
        <v>109418.86</v>
      </c>
      <c r="E1006" s="1">
        <v>0</v>
      </c>
      <c r="F1006" s="1">
        <v>0</v>
      </c>
      <c r="G1006" s="2">
        <f t="shared" si="22"/>
        <v>7549.9013400000003</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816.25</v>
      </c>
      <c r="D1013" s="1">
        <f>BILANCA!E35</f>
        <v>816.25</v>
      </c>
      <c r="E1013" s="1">
        <v>0</v>
      </c>
      <c r="F1013" s="1">
        <v>0</v>
      </c>
      <c r="G1013" s="2">
        <f t="shared" si="22"/>
        <v>73.462500000000006</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816.25</v>
      </c>
      <c r="D1014" s="1">
        <f>BILANCA!E36</f>
        <v>816.25</v>
      </c>
      <c r="E1014" s="1">
        <v>0</v>
      </c>
      <c r="F1014" s="1">
        <v>0</v>
      </c>
      <c r="G1014" s="2">
        <f t="shared" si="22"/>
        <v>75.911249999999995</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1403.47</v>
      </c>
      <c r="D1023" s="1">
        <f>BILANCA!E45</f>
        <v>1403.47</v>
      </c>
      <c r="E1023" s="1">
        <v>0</v>
      </c>
      <c r="F1023" s="1">
        <v>0</v>
      </c>
      <c r="G1023" s="2">
        <f t="shared" si="22"/>
        <v>168.41640000000001</v>
      </c>
      <c r="H1023" s="2">
        <f t="shared" si="19"/>
        <v>0.94000000000005457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1403.47</v>
      </c>
      <c r="D1025" s="1">
        <f>BILANCA!E47</f>
        <v>1403.47</v>
      </c>
      <c r="E1025" s="1">
        <v>0</v>
      </c>
      <c r="F1025" s="1">
        <v>0</v>
      </c>
      <c r="G1025" s="2">
        <f t="shared" si="22"/>
        <v>176.83722000000003</v>
      </c>
      <c r="H1025" s="2">
        <f t="shared" si="19"/>
        <v>0.94000000000005457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2850.89</v>
      </c>
      <c r="D1032" s="1">
        <f>BILANCA!E54</f>
        <v>2850.89</v>
      </c>
      <c r="E1032" s="1">
        <v>0</v>
      </c>
      <c r="F1032" s="1">
        <v>0</v>
      </c>
      <c r="G1032" s="2">
        <f t="shared" si="22"/>
        <v>419.08082999999999</v>
      </c>
      <c r="H1032" s="2">
        <f t="shared" si="19"/>
        <v>0.22000000000025466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2850.89</v>
      </c>
      <c r="D1033" s="1">
        <f>BILANCA!E55</f>
        <v>2850.89</v>
      </c>
      <c r="E1033" s="1">
        <v>0</v>
      </c>
      <c r="F1033" s="1">
        <v>0</v>
      </c>
      <c r="G1033" s="2">
        <f t="shared" si="22"/>
        <v>427.63350000000003</v>
      </c>
      <c r="H1033" s="2">
        <f t="shared" si="19"/>
        <v>0.22000000000025466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74051.27</v>
      </c>
      <c r="D1046" s="1">
        <f>BILANCA!E68</f>
        <v>57316.259999999995</v>
      </c>
      <c r="E1046" s="1">
        <v>0</v>
      </c>
      <c r="F1046" s="1">
        <v>0</v>
      </c>
      <c r="G1046" s="2">
        <f t="shared" si="22"/>
        <v>11887.07877</v>
      </c>
      <c r="H1046" s="2">
        <f t="shared" si="19"/>
        <v>0.52999999999883585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71514.91</v>
      </c>
      <c r="D1047" s="1">
        <f>BILANCA!E69</f>
        <v>55980.99</v>
      </c>
      <c r="E1047" s="1">
        <v>0</v>
      </c>
      <c r="F1047" s="1">
        <v>0</v>
      </c>
      <c r="G1047" s="2">
        <f t="shared" si="22"/>
        <v>11742.52096</v>
      </c>
      <c r="H1047" s="2">
        <f t="shared" si="19"/>
        <v>9.9999999998544808E-2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70921.72</v>
      </c>
      <c r="D1048" s="1">
        <f>BILANCA!E70</f>
        <v>55818.14</v>
      </c>
      <c r="E1048" s="1">
        <v>0</v>
      </c>
      <c r="F1048" s="1">
        <v>0</v>
      </c>
      <c r="G1048" s="2">
        <f t="shared" si="22"/>
        <v>11866.27</v>
      </c>
      <c r="H1048" s="2">
        <f t="shared" si="19"/>
        <v>0.41999999999825377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70630.720000000001</v>
      </c>
      <c r="D1050" s="1">
        <f>BILANCA!E72</f>
        <v>55818.14</v>
      </c>
      <c r="E1050" s="1">
        <v>0</v>
      </c>
      <c r="F1050" s="1">
        <v>0</v>
      </c>
      <c r="G1050" s="2">
        <f t="shared" si="22"/>
        <v>12211.888999999999</v>
      </c>
      <c r="H1050" s="2">
        <f t="shared" si="19"/>
        <v>0.41999999999825377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291</v>
      </c>
      <c r="D1052" s="1">
        <f>BILANCA!E74</f>
        <v>0</v>
      </c>
      <c r="E1052" s="1">
        <v>0</v>
      </c>
      <c r="F1052" s="1">
        <v>0</v>
      </c>
      <c r="G1052" s="2">
        <f t="shared" si="22"/>
        <v>20.079000000000001</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593.19000000000005</v>
      </c>
      <c r="D1054" s="1">
        <f>BILANCA!E76</f>
        <v>162.85</v>
      </c>
      <c r="E1054" s="1">
        <v>0</v>
      </c>
      <c r="F1054" s="1">
        <v>0</v>
      </c>
      <c r="G1054" s="2">
        <f t="shared" si="22"/>
        <v>65.241189999999989</v>
      </c>
      <c r="H1054" s="2">
        <f t="shared" si="19"/>
        <v>0.34000000000006025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1598.81</v>
      </c>
      <c r="D1056" s="1">
        <f>BILANCA!E78</f>
        <v>49.57</v>
      </c>
      <c r="E1056" s="1">
        <v>0</v>
      </c>
      <c r="F1056" s="1">
        <v>0</v>
      </c>
      <c r="G1056" s="2">
        <f t="shared" si="22"/>
        <v>123.95034999999999</v>
      </c>
      <c r="H1056" s="2">
        <f t="shared" si="19"/>
        <v>0.62000000000005429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49.56</v>
      </c>
      <c r="E1061" s="1">
        <v>0</v>
      </c>
      <c r="F1061" s="1">
        <v>0</v>
      </c>
      <c r="G1061" s="2">
        <f t="shared" si="22"/>
        <v>7.7313600000000005</v>
      </c>
      <c r="H1061" s="2">
        <f t="shared" si="19"/>
        <v>0.43999999999999773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1598.81</v>
      </c>
      <c r="D1064" s="1">
        <f>BILANCA!E86</f>
        <v>0.01</v>
      </c>
      <c r="E1064" s="1">
        <v>0</v>
      </c>
      <c r="F1064" s="1">
        <v>0</v>
      </c>
      <c r="G1064" s="2">
        <f t="shared" si="22"/>
        <v>129.50523000000001</v>
      </c>
      <c r="H1064" s="2">
        <f t="shared" si="19"/>
        <v>0.20000000000005458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937.55</v>
      </c>
      <c r="D1124" s="1">
        <f>BILANCA!E146</f>
        <v>1285.7</v>
      </c>
      <c r="E1124" s="1">
        <v>0</v>
      </c>
      <c r="F1124" s="1">
        <v>0</v>
      </c>
      <c r="G1124" s="2">
        <f t="shared" si="22"/>
        <v>494.76194999999996</v>
      </c>
      <c r="H1124" s="2">
        <f t="shared" si="23"/>
        <v>0.75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937.55</v>
      </c>
      <c r="D1138" s="1">
        <f>BILANCA!E160</f>
        <v>1285.7</v>
      </c>
      <c r="E1138" s="1">
        <v>0</v>
      </c>
      <c r="F1138" s="1">
        <v>0</v>
      </c>
      <c r="G1138" s="2">
        <f t="shared" si="22"/>
        <v>543.88724999999999</v>
      </c>
      <c r="H1138" s="2">
        <f t="shared" si="23"/>
        <v>0.75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128101.26999999999</v>
      </c>
      <c r="D1152" s="1">
        <f>BILANCA!E175</f>
        <v>111366.26</v>
      </c>
      <c r="E1152" s="1">
        <v>0</v>
      </c>
      <c r="F1152" s="1">
        <v>0</v>
      </c>
      <c r="G1152" s="2">
        <f t="shared" si="22"/>
        <v>59290.910510000002</v>
      </c>
      <c r="H1152" s="2">
        <f t="shared" si="23"/>
        <v>0.52999999998428393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28132.22</v>
      </c>
      <c r="D1153" s="1">
        <f>BILANCA!E176</f>
        <v>3345.29</v>
      </c>
      <c r="E1153" s="1">
        <v>0</v>
      </c>
      <c r="F1153" s="1">
        <v>0</v>
      </c>
      <c r="G1153" s="2">
        <f t="shared" si="22"/>
        <v>5919.8760000000002</v>
      </c>
      <c r="H1153" s="2">
        <f t="shared" si="23"/>
        <v>0.51000000000112777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12426.660000000002</v>
      </c>
      <c r="D1154" s="1">
        <f>BILANCA!E177</f>
        <v>3345.29</v>
      </c>
      <c r="E1154" s="1">
        <v>0</v>
      </c>
      <c r="F1154" s="1">
        <v>0</v>
      </c>
      <c r="G1154" s="2">
        <f t="shared" si="22"/>
        <v>3269.0480400000006</v>
      </c>
      <c r="H1154" s="2">
        <f t="shared" si="23"/>
        <v>0.62999999999829015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11464.85</v>
      </c>
      <c r="D1155" s="1">
        <f>BILANCA!E178</f>
        <v>0</v>
      </c>
      <c r="E1155" s="1">
        <v>0</v>
      </c>
      <c r="F1155" s="1">
        <v>0</v>
      </c>
      <c r="G1155" s="2">
        <f t="shared" si="22"/>
        <v>1971.9541999999999</v>
      </c>
      <c r="H1155" s="2">
        <f t="shared" si="23"/>
        <v>0.1499999999996362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911.61</v>
      </c>
      <c r="D1156" s="1">
        <f>BILANCA!E179</f>
        <v>3201.86</v>
      </c>
      <c r="E1156" s="1">
        <v>0</v>
      </c>
      <c r="F1156" s="1">
        <v>0</v>
      </c>
      <c r="G1156" s="2">
        <f t="shared" si="22"/>
        <v>1265.5520900000001</v>
      </c>
      <c r="H1156" s="2">
        <f t="shared" si="23"/>
        <v>0.52999999999985903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50.2</v>
      </c>
      <c r="D1157" s="1">
        <f>BILANCA!E180</f>
        <v>143.43</v>
      </c>
      <c r="E1157" s="1">
        <v>0</v>
      </c>
      <c r="F1157" s="1">
        <v>0</v>
      </c>
      <c r="G1157" s="2">
        <f t="shared" si="22"/>
        <v>58.648440000000001</v>
      </c>
      <c r="H1157" s="2">
        <f t="shared" si="23"/>
        <v>0.63000000000000966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50.2</v>
      </c>
      <c r="D1160" s="1">
        <f>BILANCA!E183</f>
        <v>143.43</v>
      </c>
      <c r="E1160" s="1">
        <v>0</v>
      </c>
      <c r="F1160" s="1">
        <v>0</v>
      </c>
      <c r="G1160" s="2">
        <f t="shared" si="22"/>
        <v>59.659620000000004</v>
      </c>
      <c r="H1160" s="2">
        <f t="shared" si="23"/>
        <v>0.63000000000000966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119.45</v>
      </c>
      <c r="D1166" s="1">
        <f>BILANCA!E189</f>
        <v>0</v>
      </c>
      <c r="E1166" s="1">
        <v>0</v>
      </c>
      <c r="F1166" s="1">
        <v>0</v>
      </c>
      <c r="G1166" s="2">
        <f t="shared" si="22"/>
        <v>21.859349999999999</v>
      </c>
      <c r="H1166" s="2">
        <f t="shared" si="23"/>
        <v>0.45000000000000284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15586.11</v>
      </c>
      <c r="D1211" s="1">
        <f>BILANCA!E234</f>
        <v>0</v>
      </c>
      <c r="E1211" s="1">
        <v>0</v>
      </c>
      <c r="F1211" s="1">
        <v>0</v>
      </c>
      <c r="G1211" s="2">
        <f t="shared" si="22"/>
        <v>3553.6330800000001</v>
      </c>
      <c r="H1211" s="2">
        <f t="shared" si="23"/>
        <v>0.11000000000058208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15586.11</v>
      </c>
      <c r="D1213" s="1">
        <f>BILANCA!E236</f>
        <v>0</v>
      </c>
      <c r="E1213" s="1">
        <v>0</v>
      </c>
      <c r="F1213" s="1">
        <v>0</v>
      </c>
      <c r="G1213" s="2">
        <f t="shared" si="22"/>
        <v>3584.8053000000004</v>
      </c>
      <c r="H1213" s="2">
        <f t="shared" si="23"/>
        <v>0.11000000000058208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99969.049999999988</v>
      </c>
      <c r="D1214" s="1">
        <f>BILANCA!E237</f>
        <v>108020.97</v>
      </c>
      <c r="E1214" s="1">
        <v>0</v>
      </c>
      <c r="F1214" s="1">
        <v>0</v>
      </c>
      <c r="G1214" s="2">
        <f t="shared" si="22"/>
        <v>72998.538690000001</v>
      </c>
      <c r="H1214" s="2">
        <f t="shared" si="23"/>
        <v>7.9999999987194315E-2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94488.98</v>
      </c>
      <c r="D1215" s="1">
        <f>BILANCA!E238</f>
        <v>114699.69</v>
      </c>
      <c r="E1215" s="1">
        <v>0</v>
      </c>
      <c r="F1215" s="1">
        <v>0</v>
      </c>
      <c r="G1215" s="2">
        <f t="shared" si="22"/>
        <v>75142.099520000003</v>
      </c>
      <c r="H1215" s="2">
        <f t="shared" si="23"/>
        <v>0.33000000000174623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94488.98</v>
      </c>
      <c r="D1216" s="1">
        <f>BILANCA!E239</f>
        <v>114699.69</v>
      </c>
      <c r="E1216" s="1">
        <v>0</v>
      </c>
      <c r="F1216" s="1">
        <v>0</v>
      </c>
      <c r="G1216" s="2">
        <f t="shared" si="22"/>
        <v>75465.987880000001</v>
      </c>
      <c r="H1216" s="2">
        <f t="shared" si="23"/>
        <v>0.33000000000174623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94488.98</v>
      </c>
      <c r="D1217" s="1">
        <f>BILANCA!E240</f>
        <v>114699.69</v>
      </c>
      <c r="E1217" s="1">
        <v>0</v>
      </c>
      <c r="F1217" s="1">
        <v>0</v>
      </c>
      <c r="G1217" s="2">
        <f t="shared" si="22"/>
        <v>75789.876240000012</v>
      </c>
      <c r="H1217" s="2">
        <f t="shared" si="23"/>
        <v>0.33000000000174623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5480.07</v>
      </c>
      <c r="D1222" s="1">
        <f>BILANCA!E245</f>
        <v>-6678.72</v>
      </c>
      <c r="E1222" s="1">
        <v>0</v>
      </c>
      <c r="F1222" s="1">
        <v>0</v>
      </c>
      <c r="G1222" s="2">
        <f t="shared" si="22"/>
        <v>-1882.6914300000001</v>
      </c>
      <c r="H1222" s="2">
        <f t="shared" si="23"/>
        <v>0.3499999999994543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5480.07</v>
      </c>
      <c r="D1223" s="1">
        <f>BILANCA!E246</f>
        <v>0</v>
      </c>
      <c r="E1223" s="1">
        <v>0</v>
      </c>
      <c r="F1223" s="1">
        <v>0</v>
      </c>
      <c r="G1223" s="2">
        <f t="shared" si="22"/>
        <v>1315.2167999999999</v>
      </c>
      <c r="H1223" s="2">
        <f t="shared" si="23"/>
        <v>6.9999999999708962E-2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5480.07</v>
      </c>
      <c r="D1224" s="1">
        <f>BILANCA!E247</f>
        <v>0</v>
      </c>
      <c r="E1224" s="1">
        <v>0</v>
      </c>
      <c r="F1224" s="1">
        <v>0</v>
      </c>
      <c r="G1224" s="2">
        <f t="shared" si="22"/>
        <v>1320.69687</v>
      </c>
      <c r="H1224" s="2">
        <f t="shared" si="23"/>
        <v>6.9999999999708962E-2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6678.72</v>
      </c>
      <c r="E1227" s="1">
        <v>0</v>
      </c>
      <c r="F1227" s="1">
        <v>0</v>
      </c>
      <c r="G1227" s="2">
        <f t="shared" si="22"/>
        <v>3259.2153600000001</v>
      </c>
      <c r="H1227" s="2">
        <f t="shared" si="23"/>
        <v>0.27999999999974534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6678.72</v>
      </c>
      <c r="E1228" s="1">
        <v>0</v>
      </c>
      <c r="F1228" s="1">
        <v>0</v>
      </c>
      <c r="G1228" s="2">
        <f t="shared" si="22"/>
        <v>3272.5727999999999</v>
      </c>
      <c r="H1228" s="2">
        <f t="shared" si="23"/>
        <v>0.27999999999974534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937.55</v>
      </c>
      <c r="D1241" s="1">
        <f>BILANCA!E265</f>
        <v>1285.7</v>
      </c>
      <c r="E1241" s="1">
        <v>0</v>
      </c>
      <c r="F1241" s="1">
        <v>0</v>
      </c>
      <c r="G1241" s="2">
        <f t="shared" si="22"/>
        <v>905.30909999999994</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1598.81</v>
      </c>
      <c r="D1245" s="1">
        <f>BILANCA!E269</f>
        <v>0.01</v>
      </c>
      <c r="E1245" s="1">
        <v>0</v>
      </c>
      <c r="F1245" s="1">
        <v>0</v>
      </c>
      <c r="G1245" s="2">
        <f t="shared" si="24"/>
        <v>418.89346</v>
      </c>
      <c r="H1245" s="2">
        <f t="shared" si="23"/>
        <v>0.20000000000005458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12426.66</v>
      </c>
      <c r="D1264" s="1">
        <f>BILANCA!E288</f>
        <v>3345.29</v>
      </c>
      <c r="E1264" s="1">
        <v>0</v>
      </c>
      <c r="F1264" s="1">
        <v>0</v>
      </c>
      <c r="G1264" s="2">
        <f t="shared" si="24"/>
        <v>5371.9444400000002</v>
      </c>
      <c r="H1264" s="2">
        <f t="shared" si="23"/>
        <v>0.63000000000010914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119.45</v>
      </c>
      <c r="D1265" s="1">
        <f>BILANCA!E289</f>
        <v>0</v>
      </c>
      <c r="E1265" s="1">
        <v>0</v>
      </c>
      <c r="F1265" s="1">
        <v>0</v>
      </c>
      <c r="G1265" s="2">
        <f t="shared" si="24"/>
        <v>33.684899999999999</v>
      </c>
      <c r="H1265" s="2">
        <f t="shared" si="23"/>
        <v>0.45000000000000284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287510.48</v>
      </c>
      <c r="D1401" s="1">
        <f>'RAS-funkcijski'!E107</f>
        <v>300052.40999999997</v>
      </c>
      <c r="E1401" s="1">
        <v>0</v>
      </c>
      <c r="F1401" s="1">
        <v>0</v>
      </c>
      <c r="G1401" s="2">
        <f t="shared" si="24"/>
        <v>91424.375899999985</v>
      </c>
      <c r="H1401" s="2">
        <f t="shared" si="27"/>
        <v>0.88999999995576218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287510.48</v>
      </c>
      <c r="D1407" s="1">
        <f>'RAS-funkcijski'!E113</f>
        <v>300052.40999999997</v>
      </c>
      <c r="E1407" s="1">
        <v>0</v>
      </c>
      <c r="F1407" s="1">
        <v>0</v>
      </c>
      <c r="G1407" s="2">
        <f t="shared" si="24"/>
        <v>96750.067699999985</v>
      </c>
      <c r="H1407" s="2">
        <f t="shared" si="27"/>
        <v>0.88999999995576218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287510.48</v>
      </c>
      <c r="D1435" s="13">
        <f>'RAS-funkcijski'!E141</f>
        <v>300052.40999999997</v>
      </c>
      <c r="E1435" s="13">
        <v>0</v>
      </c>
      <c r="F1435" s="13">
        <v>0</v>
      </c>
      <c r="G1435" s="14">
        <f t="shared" si="24"/>
        <v>121603.29610000001</v>
      </c>
      <c r="H1435" s="14">
        <f t="shared" si="27"/>
        <v>0.88999999995576218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12599.2</v>
      </c>
      <c r="D1480" s="6"/>
      <c r="E1480" s="6">
        <v>0</v>
      </c>
      <c r="F1480" s="6">
        <v>0</v>
      </c>
      <c r="G1480" s="7">
        <f t="shared" ref="G1480:G1580" si="34">B1480/1000*C1480</f>
        <v>12.599200000000002</v>
      </c>
      <c r="H1480" s="7">
        <f t="shared" ref="H1480:H1580" si="35">ABS(C1480-ROUND(C1480,0))</f>
        <v>0.2000000000007276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3345.29</v>
      </c>
      <c r="D1481" s="1">
        <v>0</v>
      </c>
      <c r="E1481" s="1">
        <v>0</v>
      </c>
      <c r="F1481" s="1">
        <v>0</v>
      </c>
      <c r="G1481" s="2">
        <f t="shared" si="34"/>
        <v>6.6905799999999997</v>
      </c>
      <c r="H1481" s="2">
        <f t="shared" si="35"/>
        <v>0.28999999999996362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3345.29</v>
      </c>
      <c r="D1483" s="1">
        <v>0</v>
      </c>
      <c r="E1483" s="1">
        <v>0</v>
      </c>
      <c r="F1483" s="1">
        <v>0</v>
      </c>
      <c r="G1483" s="2">
        <f t="shared" si="34"/>
        <v>13.381159999999999</v>
      </c>
      <c r="H1483" s="2">
        <f t="shared" si="35"/>
        <v>0.28999999999996362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3201.86</v>
      </c>
      <c r="D1485" s="1">
        <v>0</v>
      </c>
      <c r="E1485" s="1">
        <v>0</v>
      </c>
      <c r="F1485" s="1">
        <v>0</v>
      </c>
      <c r="G1485" s="2">
        <f t="shared" si="34"/>
        <v>19.21116</v>
      </c>
      <c r="H1485" s="2">
        <f t="shared" si="35"/>
        <v>0.13999999999987267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143.43</v>
      </c>
      <c r="D1486" s="1">
        <v>0</v>
      </c>
      <c r="E1486" s="1">
        <v>0</v>
      </c>
      <c r="F1486" s="1">
        <v>0</v>
      </c>
      <c r="G1486" s="2">
        <f t="shared" si="34"/>
        <v>1.0040100000000001</v>
      </c>
      <c r="H1486" s="2">
        <f t="shared" si="35"/>
        <v>0.43000000000000682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12599.200000000003</v>
      </c>
      <c r="D1499" s="1">
        <v>0</v>
      </c>
      <c r="E1499" s="1">
        <v>0</v>
      </c>
      <c r="F1499" s="1">
        <v>0</v>
      </c>
      <c r="G1499" s="2">
        <f t="shared" si="34"/>
        <v>251.98400000000007</v>
      </c>
      <c r="H1499" s="2">
        <f t="shared" si="35"/>
        <v>0.20000000000254659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12426.660000000002</v>
      </c>
      <c r="D1501" s="1">
        <v>0</v>
      </c>
      <c r="E1501" s="1">
        <v>0</v>
      </c>
      <c r="F1501" s="1">
        <v>0</v>
      </c>
      <c r="G1501" s="2">
        <f t="shared" si="34"/>
        <v>273.38652000000002</v>
      </c>
      <c r="H1501" s="2">
        <f t="shared" si="35"/>
        <v>0.33999999999832653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11464.85</v>
      </c>
      <c r="D1502" s="1">
        <v>0</v>
      </c>
      <c r="E1502" s="1">
        <v>0</v>
      </c>
      <c r="F1502" s="1">
        <v>0</v>
      </c>
      <c r="G1502" s="2">
        <f t="shared" si="34"/>
        <v>263.69155000000001</v>
      </c>
      <c r="H1502" s="2">
        <f t="shared" si="35"/>
        <v>0.1499999999996362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911.61</v>
      </c>
      <c r="D1503" s="1">
        <v>0</v>
      </c>
      <c r="E1503" s="1">
        <v>0</v>
      </c>
      <c r="F1503" s="1">
        <v>0</v>
      </c>
      <c r="G1503" s="2">
        <f t="shared" si="34"/>
        <v>21.878640000000001</v>
      </c>
      <c r="H1503" s="2">
        <f t="shared" si="35"/>
        <v>0.38999999999998636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50.2</v>
      </c>
      <c r="D1504" s="1">
        <v>0</v>
      </c>
      <c r="E1504" s="1">
        <v>0</v>
      </c>
      <c r="F1504" s="1">
        <v>0</v>
      </c>
      <c r="G1504" s="2">
        <f t="shared" si="34"/>
        <v>1.2550000000000001</v>
      </c>
      <c r="H1504" s="2">
        <f t="shared" si="35"/>
        <v>0.20000000000000284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172.54</v>
      </c>
      <c r="D1510" s="1">
        <v>0</v>
      </c>
      <c r="E1510" s="1">
        <v>0</v>
      </c>
      <c r="F1510" s="1">
        <v>0</v>
      </c>
      <c r="G1510" s="2">
        <f t="shared" si="34"/>
        <v>5.3487399999999994</v>
      </c>
      <c r="H1510" s="2">
        <f t="shared" si="35"/>
        <v>0.46000000000000796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3345.2899999999991</v>
      </c>
      <c r="D1517" s="1">
        <v>0</v>
      </c>
      <c r="E1517" s="1">
        <v>0</v>
      </c>
      <c r="F1517" s="1">
        <v>0</v>
      </c>
      <c r="G1517" s="2">
        <f t="shared" si="34"/>
        <v>127.12101999999996</v>
      </c>
      <c r="H1517" s="2">
        <f t="shared" si="35"/>
        <v>0.28999999999905413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3345.29</v>
      </c>
      <c r="D1576" s="1">
        <v>0</v>
      </c>
      <c r="E1576" s="1">
        <v>0</v>
      </c>
      <c r="F1576" s="1">
        <v>0</v>
      </c>
      <c r="G1576" s="2">
        <f t="shared" si="34"/>
        <v>324.49313000000001</v>
      </c>
      <c r="H1576" s="2">
        <f t="shared" si="35"/>
        <v>0.28999999999996362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3345.29</v>
      </c>
      <c r="D1578" s="1">
        <v>0</v>
      </c>
      <c r="E1578" s="1">
        <v>0</v>
      </c>
      <c r="F1578" s="1">
        <v>0</v>
      </c>
      <c r="G1578" s="2">
        <f t="shared" si="34"/>
        <v>331.18371000000002</v>
      </c>
      <c r="H1578" s="2">
        <f t="shared" si="35"/>
        <v>0.28999999999996362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43636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276796.77</v>
      </c>
      <c r="I16" s="170">
        <f>'PR-RAS'!E6</f>
        <v>287893.62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279493.96000000002</v>
      </c>
      <c r="I17" s="170">
        <f>'PR-RAS'!E151</f>
        <v>300052.41000000003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5480.0699999999797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6678.7200000000375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54049.999999999985</v>
      </c>
      <c r="I20" s="173">
        <f>BILANCA!E7</f>
        <v>54049.999999999985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74051.27</v>
      </c>
      <c r="I21" s="175">
        <f>BILANCA!E68</f>
        <v>57316.259999999995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28132.22</v>
      </c>
      <c r="I22" s="175">
        <f>BILANCA!E176</f>
        <v>3345.29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99969.049999999988</v>
      </c>
      <c r="I23" s="177">
        <f>BILANCA!E237</f>
        <v>108020.97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287510.48</v>
      </c>
      <c r="I28" s="179">
        <f>'RAS-funkcijski'!E141</f>
        <v>300052.40999999997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12599.2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3345.2899999999991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3345.29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7"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276796.77</v>
      </c>
      <c r="E6" s="51">
        <f>E7+E44+E50+E82+E106+E124+E133+E139</f>
        <v>287893.62</v>
      </c>
      <c r="F6" s="52">
        <f t="shared" ref="F6:F131" si="0">IF(D6&lt;&gt;0,IF(E6/D6&gt;=100,"&gt;&gt;100",E6/D6*100),"-")</f>
        <v>104.00902438276285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46255.43</v>
      </c>
      <c r="E50" s="51">
        <f>E51+E54+E59+E62+E65+E68+E71+E74+E77</f>
        <v>18311.46</v>
      </c>
      <c r="F50" s="52">
        <f t="shared" si="0"/>
        <v>39.587698136197197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9755.7800000000007</v>
      </c>
      <c r="E59" s="51">
        <f t="shared" si="12"/>
        <v>9855.2199999999993</v>
      </c>
      <c r="F59" s="52">
        <f t="shared" si="0"/>
        <v>101.01929317799292</v>
      </c>
    </row>
    <row r="60" spans="1:6" ht="24" x14ac:dyDescent="0.2">
      <c r="A60" s="53">
        <v>6331</v>
      </c>
      <c r="B60" s="86" t="s">
        <v>166</v>
      </c>
      <c r="C60" s="50" t="s">
        <v>167</v>
      </c>
      <c r="D60" s="242">
        <v>9755.7800000000007</v>
      </c>
      <c r="E60" s="242">
        <v>9855.2199999999993</v>
      </c>
      <c r="F60" s="52">
        <f t="shared" si="0"/>
        <v>101.01929317799292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36499.65</v>
      </c>
      <c r="E62" s="51">
        <f t="shared" si="13"/>
        <v>2827.6</v>
      </c>
      <c r="F62" s="52">
        <f t="shared" si="0"/>
        <v>7.7469236006372659</v>
      </c>
    </row>
    <row r="63" spans="1:6" ht="12.75" customHeight="1" x14ac:dyDescent="0.2">
      <c r="A63" s="53">
        <v>6341</v>
      </c>
      <c r="B63" s="85" t="s">
        <v>172</v>
      </c>
      <c r="C63" s="50" t="s">
        <v>173</v>
      </c>
      <c r="D63" s="242">
        <v>36499.65</v>
      </c>
      <c r="E63" s="242">
        <v>2827.6</v>
      </c>
      <c r="F63" s="52">
        <f t="shared" si="0"/>
        <v>7.7469236006372659</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5628.64</v>
      </c>
      <c r="F77" s="52" t="str">
        <f t="shared" si="0"/>
        <v>-</v>
      </c>
    </row>
    <row r="78" spans="1:6" ht="12.75" customHeight="1" x14ac:dyDescent="0.2">
      <c r="A78" s="53">
        <v>6391</v>
      </c>
      <c r="B78" s="85" t="s">
        <v>202</v>
      </c>
      <c r="C78" s="50" t="s">
        <v>203</v>
      </c>
      <c r="D78" s="242">
        <v>0</v>
      </c>
      <c r="E78" s="242">
        <v>5628.64</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v>
      </c>
      <c r="E82" s="51">
        <f t="shared" si="19"/>
        <v>0.88</v>
      </c>
      <c r="F82" s="52">
        <f t="shared" si="0"/>
        <v>125.71428571428574</v>
      </c>
    </row>
    <row r="83" spans="1:6" ht="12.75" customHeight="1" x14ac:dyDescent="0.2">
      <c r="A83" s="53">
        <v>641</v>
      </c>
      <c r="B83" s="85" t="s">
        <v>212</v>
      </c>
      <c r="C83" s="50" t="s">
        <v>213</v>
      </c>
      <c r="D83" s="51">
        <f t="shared" ref="D83:E83" si="20">SUM(D84:D90)</f>
        <v>0.7</v>
      </c>
      <c r="E83" s="51">
        <f t="shared" si="20"/>
        <v>0.88</v>
      </c>
      <c r="F83" s="52">
        <f t="shared" si="0"/>
        <v>125.71428571428574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v>
      </c>
      <c r="E85" s="242">
        <v>0.88</v>
      </c>
      <c r="F85" s="52">
        <f t="shared" si="0"/>
        <v>125.71428571428574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18573.05</v>
      </c>
      <c r="E124" s="51">
        <f t="shared" si="27"/>
        <v>12234.65</v>
      </c>
      <c r="F124" s="52">
        <f t="shared" si="0"/>
        <v>65.873133384123776</v>
      </c>
    </row>
    <row r="125" spans="1:6" ht="12.75" customHeight="1" x14ac:dyDescent="0.2">
      <c r="A125" s="53">
        <v>661</v>
      </c>
      <c r="B125" s="86" t="s">
        <v>296</v>
      </c>
      <c r="C125" s="50" t="s">
        <v>297</v>
      </c>
      <c r="D125" s="51">
        <f t="shared" ref="D125:E125" si="28">SUM(D126:D127)</f>
        <v>18573.05</v>
      </c>
      <c r="E125" s="51">
        <f t="shared" si="28"/>
        <v>11734.65</v>
      </c>
      <c r="F125" s="52">
        <f t="shared" si="0"/>
        <v>63.181060730466996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18573.05</v>
      </c>
      <c r="E127" s="242">
        <v>11734.65</v>
      </c>
      <c r="F127" s="52">
        <f t="shared" si="0"/>
        <v>63.181060730466996</v>
      </c>
    </row>
    <row r="128" spans="1:6" ht="24" x14ac:dyDescent="0.2">
      <c r="A128" s="53">
        <v>663</v>
      </c>
      <c r="B128" s="231" t="s">
        <v>302</v>
      </c>
      <c r="C128" s="50" t="s">
        <v>303</v>
      </c>
      <c r="D128" s="51">
        <f t="shared" ref="D128:E128" si="29">SUM(D129:D132)</f>
        <v>0</v>
      </c>
      <c r="E128" s="51">
        <f t="shared" si="29"/>
        <v>500</v>
      </c>
      <c r="F128" s="52" t="str">
        <f t="shared" si="0"/>
        <v>-</v>
      </c>
    </row>
    <row r="129" spans="1:6" ht="12.75" customHeight="1" x14ac:dyDescent="0.2">
      <c r="A129" s="53">
        <v>6631</v>
      </c>
      <c r="B129" s="86" t="s">
        <v>304</v>
      </c>
      <c r="C129" s="50" t="s">
        <v>305</v>
      </c>
      <c r="D129" s="242">
        <v>0</v>
      </c>
      <c r="E129" s="242">
        <v>500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211967.59</v>
      </c>
      <c r="E133" s="51">
        <f t="shared" si="30"/>
        <v>257346.63</v>
      </c>
      <c r="F133" s="52">
        <f t="shared" ref="F133:F223" si="31">IF(D133&lt;&gt;0,IF(E133/D133&gt;=100,"&gt;&gt;100",E133/D133*100),"-")</f>
        <v>121.40848041910559</v>
      </c>
    </row>
    <row r="134" spans="1:6" ht="24" x14ac:dyDescent="0.2">
      <c r="A134" s="53">
        <v>671</v>
      </c>
      <c r="B134" s="232" t="s">
        <v>314</v>
      </c>
      <c r="C134" s="50" t="s">
        <v>315</v>
      </c>
      <c r="D134" s="51">
        <f t="shared" ref="D134:E134" si="32">SUM(D135:D137)</f>
        <v>211967.59</v>
      </c>
      <c r="E134" s="51">
        <f t="shared" si="32"/>
        <v>257346.63</v>
      </c>
      <c r="F134" s="52">
        <f t="shared" si="31"/>
        <v>121.40848041910559</v>
      </c>
    </row>
    <row r="135" spans="1:6" ht="12.75" customHeight="1" x14ac:dyDescent="0.2">
      <c r="A135" s="53">
        <v>6711</v>
      </c>
      <c r="B135" s="85" t="s">
        <v>316</v>
      </c>
      <c r="C135" s="50" t="s">
        <v>317</v>
      </c>
      <c r="D135" s="242">
        <v>211967.59</v>
      </c>
      <c r="E135" s="242">
        <v>257346.63</v>
      </c>
      <c r="F135" s="52">
        <f t="shared" si="31"/>
        <v>121.40848041910559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279493.96000000002</v>
      </c>
      <c r="E151" s="51">
        <f t="shared" si="35"/>
        <v>300052.41000000003</v>
      </c>
      <c r="F151" s="52">
        <f t="shared" si="31"/>
        <v>107.35559723723547</v>
      </c>
    </row>
    <row r="152" spans="1:6" ht="12.75" customHeight="1" x14ac:dyDescent="0.2">
      <c r="A152" s="53">
        <v>31</v>
      </c>
      <c r="B152" s="85" t="s">
        <v>349</v>
      </c>
      <c r="C152" s="50" t="s">
        <v>350</v>
      </c>
      <c r="D152" s="51">
        <f t="shared" ref="D152:E152" si="36">D153+D158+D159</f>
        <v>173745.69</v>
      </c>
      <c r="E152" s="51">
        <f t="shared" si="36"/>
        <v>183405.36000000002</v>
      </c>
      <c r="F152" s="52">
        <f t="shared" si="31"/>
        <v>105.55966021372963</v>
      </c>
    </row>
    <row r="153" spans="1:6" ht="12.75" customHeight="1" x14ac:dyDescent="0.2">
      <c r="A153" s="53">
        <v>311</v>
      </c>
      <c r="B153" s="85" t="s">
        <v>351</v>
      </c>
      <c r="C153" s="50" t="s">
        <v>352</v>
      </c>
      <c r="D153" s="51">
        <f t="shared" ref="D153:E153" si="37">SUM(D154:D157)</f>
        <v>148577.22</v>
      </c>
      <c r="E153" s="51">
        <f t="shared" si="37"/>
        <v>152027.20000000001</v>
      </c>
      <c r="F153" s="52">
        <f t="shared" si="31"/>
        <v>102.32201140928603</v>
      </c>
    </row>
    <row r="154" spans="1:6" ht="12.75" customHeight="1" x14ac:dyDescent="0.2">
      <c r="A154" s="53">
        <v>3111</v>
      </c>
      <c r="B154" s="85" t="s">
        <v>353</v>
      </c>
      <c r="C154" s="50" t="s">
        <v>354</v>
      </c>
      <c r="D154" s="242">
        <v>148577.22</v>
      </c>
      <c r="E154" s="242">
        <v>152027.20000000001</v>
      </c>
      <c r="F154" s="52">
        <f t="shared" si="31"/>
        <v>102.32201140928603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5745.76</v>
      </c>
      <c r="E158" s="242">
        <v>6200</v>
      </c>
      <c r="F158" s="52">
        <f t="shared" si="31"/>
        <v>107.90565564868703</v>
      </c>
    </row>
    <row r="159" spans="1:6" ht="12.75" customHeight="1" x14ac:dyDescent="0.2">
      <c r="A159" s="53">
        <v>313</v>
      </c>
      <c r="B159" s="85" t="s">
        <v>363</v>
      </c>
      <c r="C159" s="50" t="s">
        <v>364</v>
      </c>
      <c r="D159" s="51">
        <f t="shared" ref="D159:E159" si="38">SUM(D160:D162)</f>
        <v>19422.71</v>
      </c>
      <c r="E159" s="51">
        <f t="shared" si="38"/>
        <v>25178.16</v>
      </c>
      <c r="F159" s="52">
        <f t="shared" si="31"/>
        <v>129.63257959368184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19422.71</v>
      </c>
      <c r="E161" s="242">
        <v>25178.16</v>
      </c>
      <c r="F161" s="52">
        <f t="shared" si="31"/>
        <v>129.63257959368184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104999.87</v>
      </c>
      <c r="E163" s="51">
        <f t="shared" si="39"/>
        <v>115328.07000000002</v>
      </c>
      <c r="F163" s="52">
        <f t="shared" si="31"/>
        <v>109.83639313077246</v>
      </c>
    </row>
    <row r="164" spans="1:6" ht="12.75" customHeight="1" x14ac:dyDescent="0.2">
      <c r="A164" s="53">
        <v>321</v>
      </c>
      <c r="B164" s="85" t="s">
        <v>372</v>
      </c>
      <c r="C164" s="50" t="s">
        <v>373</v>
      </c>
      <c r="D164" s="51">
        <f t="shared" ref="D164:E164" si="40">SUM(D165:D168)</f>
        <v>14473.44</v>
      </c>
      <c r="E164" s="51">
        <f t="shared" si="40"/>
        <v>11107.28</v>
      </c>
      <c r="F164" s="52">
        <f t="shared" si="31"/>
        <v>76.742502128035909</v>
      </c>
    </row>
    <row r="165" spans="1:6" ht="12.75" customHeight="1" x14ac:dyDescent="0.2">
      <c r="A165" s="53">
        <v>3211</v>
      </c>
      <c r="B165" s="85" t="s">
        <v>374</v>
      </c>
      <c r="C165" s="50" t="s">
        <v>375</v>
      </c>
      <c r="D165" s="242">
        <v>2767.38</v>
      </c>
      <c r="E165" s="242">
        <v>2844.22</v>
      </c>
      <c r="F165" s="52">
        <f t="shared" si="31"/>
        <v>102.77663349449659</v>
      </c>
    </row>
    <row r="166" spans="1:6" ht="12.75" customHeight="1" x14ac:dyDescent="0.2">
      <c r="A166" s="53">
        <v>3212</v>
      </c>
      <c r="B166" s="85" t="s">
        <v>376</v>
      </c>
      <c r="C166" s="50" t="s">
        <v>377</v>
      </c>
      <c r="D166" s="242">
        <v>9517.73</v>
      </c>
      <c r="E166" s="242">
        <v>7078.06</v>
      </c>
      <c r="F166" s="52">
        <f t="shared" si="31"/>
        <v>74.36710223971474</v>
      </c>
    </row>
    <row r="167" spans="1:6" ht="12.75" customHeight="1" x14ac:dyDescent="0.2">
      <c r="A167" s="53">
        <v>3213</v>
      </c>
      <c r="B167" s="85" t="s">
        <v>378</v>
      </c>
      <c r="C167" s="50" t="s">
        <v>379</v>
      </c>
      <c r="D167" s="242">
        <v>2188.33</v>
      </c>
      <c r="E167" s="242">
        <v>1185</v>
      </c>
      <c r="F167" s="52">
        <f t="shared" si="31"/>
        <v>54.150882179561592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23912.639999999999</v>
      </c>
      <c r="E169" s="51">
        <f t="shared" si="41"/>
        <v>19321.629999999997</v>
      </c>
      <c r="F169" s="52">
        <f t="shared" si="31"/>
        <v>80.80090696803029</v>
      </c>
    </row>
    <row r="170" spans="1:6" ht="12.75" customHeight="1" x14ac:dyDescent="0.2">
      <c r="A170" s="53">
        <v>3221</v>
      </c>
      <c r="B170" s="85" t="s">
        <v>384</v>
      </c>
      <c r="C170" s="50" t="s">
        <v>385</v>
      </c>
      <c r="D170" s="242">
        <v>4400.95</v>
      </c>
      <c r="E170" s="242">
        <v>5153.74</v>
      </c>
      <c r="F170" s="52">
        <f t="shared" si="31"/>
        <v>117.10517047455662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19511.689999999999</v>
      </c>
      <c r="E172" s="242">
        <v>14167.89</v>
      </c>
      <c r="F172" s="52">
        <f t="shared" si="31"/>
        <v>72.612316001330484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63599.700000000004</v>
      </c>
      <c r="E177" s="51">
        <f t="shared" si="42"/>
        <v>82394.200000000012</v>
      </c>
      <c r="F177" s="52">
        <f t="shared" si="31"/>
        <v>129.55124002157243</v>
      </c>
    </row>
    <row r="178" spans="1:6" ht="12.75" customHeight="1" x14ac:dyDescent="0.2">
      <c r="A178" s="53">
        <v>3231</v>
      </c>
      <c r="B178" s="85" t="s">
        <v>400</v>
      </c>
      <c r="C178" s="50" t="s">
        <v>401</v>
      </c>
      <c r="D178" s="242">
        <v>3037.48</v>
      </c>
      <c r="E178" s="242">
        <v>3573.43</v>
      </c>
      <c r="F178" s="52">
        <f t="shared" si="31"/>
        <v>117.64456062262138</v>
      </c>
    </row>
    <row r="179" spans="1:6" ht="12.75" customHeight="1" x14ac:dyDescent="0.2">
      <c r="A179" s="53">
        <v>3232</v>
      </c>
      <c r="B179" s="85" t="s">
        <v>402</v>
      </c>
      <c r="C179" s="50" t="s">
        <v>403</v>
      </c>
      <c r="D179" s="242">
        <v>15555.16</v>
      </c>
      <c r="E179" s="242">
        <v>27984.65</v>
      </c>
      <c r="F179" s="52">
        <f t="shared" si="31"/>
        <v>179.90589617850284</v>
      </c>
    </row>
    <row r="180" spans="1:6" ht="12.75" customHeight="1" x14ac:dyDescent="0.2">
      <c r="A180" s="53">
        <v>3233</v>
      </c>
      <c r="B180" s="85" t="s">
        <v>404</v>
      </c>
      <c r="C180" s="50" t="s">
        <v>405</v>
      </c>
      <c r="D180" s="242">
        <v>99.54</v>
      </c>
      <c r="E180" s="242">
        <v>637.04</v>
      </c>
      <c r="F180" s="52">
        <f t="shared" si="31"/>
        <v>639.98392605987533</v>
      </c>
    </row>
    <row r="181" spans="1:6" ht="12.75" customHeight="1" x14ac:dyDescent="0.2">
      <c r="A181" s="53">
        <v>3234</v>
      </c>
      <c r="B181" s="85" t="s">
        <v>406</v>
      </c>
      <c r="C181" s="50" t="s">
        <v>407</v>
      </c>
      <c r="D181" s="242">
        <v>1072.08</v>
      </c>
      <c r="E181" s="242">
        <v>1776.46</v>
      </c>
      <c r="F181" s="52">
        <f t="shared" si="31"/>
        <v>165.70218640399972</v>
      </c>
    </row>
    <row r="182" spans="1:6" ht="12.75" customHeight="1" x14ac:dyDescent="0.2">
      <c r="A182" s="53">
        <v>3235</v>
      </c>
      <c r="B182" s="85" t="s">
        <v>408</v>
      </c>
      <c r="C182" s="50" t="s">
        <v>409</v>
      </c>
      <c r="D182" s="242">
        <v>3787.69</v>
      </c>
      <c r="E182" s="242">
        <v>5151.1000000000004</v>
      </c>
      <c r="F182" s="52">
        <f t="shared" si="31"/>
        <v>135.99581803157071</v>
      </c>
    </row>
    <row r="183" spans="1:6" ht="12.75" customHeight="1" x14ac:dyDescent="0.2">
      <c r="A183" s="53">
        <v>3236</v>
      </c>
      <c r="B183" s="85" t="s">
        <v>410</v>
      </c>
      <c r="C183" s="50" t="s">
        <v>411</v>
      </c>
      <c r="D183" s="242">
        <v>238.9</v>
      </c>
      <c r="E183" s="242"/>
      <c r="F183" s="52">
        <f t="shared" si="31"/>
        <v>0</v>
      </c>
    </row>
    <row r="184" spans="1:6" ht="12.75" customHeight="1" x14ac:dyDescent="0.2">
      <c r="A184" s="53">
        <v>3237</v>
      </c>
      <c r="B184" s="85" t="s">
        <v>412</v>
      </c>
      <c r="C184" s="50" t="s">
        <v>413</v>
      </c>
      <c r="D184" s="242">
        <v>16140.73</v>
      </c>
      <c r="E184" s="242">
        <v>28486.35</v>
      </c>
      <c r="F184" s="52">
        <f t="shared" si="31"/>
        <v>176.48737076947572</v>
      </c>
    </row>
    <row r="185" spans="1:6" ht="12.75" customHeight="1" x14ac:dyDescent="0.2">
      <c r="A185" s="53">
        <v>3238</v>
      </c>
      <c r="B185" s="85" t="s">
        <v>414</v>
      </c>
      <c r="C185" s="50" t="s">
        <v>415</v>
      </c>
      <c r="D185" s="242">
        <v>2420.37</v>
      </c>
      <c r="E185" s="242">
        <v>1438.49</v>
      </c>
      <c r="F185" s="52">
        <f t="shared" si="31"/>
        <v>59.432648727260705</v>
      </c>
    </row>
    <row r="186" spans="1:6" ht="12.75" customHeight="1" x14ac:dyDescent="0.2">
      <c r="A186" s="53">
        <v>3239</v>
      </c>
      <c r="B186" s="85" t="s">
        <v>416</v>
      </c>
      <c r="C186" s="50" t="s">
        <v>417</v>
      </c>
      <c r="D186" s="242">
        <v>21247.75</v>
      </c>
      <c r="E186" s="242">
        <v>13346.68</v>
      </c>
      <c r="F186" s="52">
        <f t="shared" si="31"/>
        <v>62.814556835429634</v>
      </c>
    </row>
    <row r="187" spans="1:6" ht="12.75" customHeight="1" x14ac:dyDescent="0.2">
      <c r="A187" s="53">
        <v>324</v>
      </c>
      <c r="B187" s="85" t="s">
        <v>418</v>
      </c>
      <c r="C187" s="50" t="s">
        <v>419</v>
      </c>
      <c r="D187" s="242">
        <v>0</v>
      </c>
      <c r="E187" s="242">
        <v>234.35</v>
      </c>
      <c r="F187" s="52" t="str">
        <f t="shared" si="31"/>
        <v>-</v>
      </c>
    </row>
    <row r="188" spans="1:6" ht="12.75" customHeight="1" x14ac:dyDescent="0.2">
      <c r="A188" s="53">
        <v>329</v>
      </c>
      <c r="B188" s="85" t="s">
        <v>420</v>
      </c>
      <c r="C188" s="50" t="s">
        <v>421</v>
      </c>
      <c r="D188" s="51">
        <f t="shared" ref="D188:E188" si="43">SUM(D189:D195)</f>
        <v>3014.09</v>
      </c>
      <c r="E188" s="51">
        <f t="shared" si="43"/>
        <v>2270.6099999999997</v>
      </c>
      <c r="F188" s="52">
        <f t="shared" si="31"/>
        <v>75.333185140456976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665.32</v>
      </c>
      <c r="E190" s="242">
        <v>727.3</v>
      </c>
      <c r="F190" s="52">
        <f t="shared" si="31"/>
        <v>109.31581795226354</v>
      </c>
    </row>
    <row r="191" spans="1:6" ht="12.75" customHeight="1" x14ac:dyDescent="0.2">
      <c r="A191" s="53">
        <v>3293</v>
      </c>
      <c r="B191" s="85" t="s">
        <v>426</v>
      </c>
      <c r="C191" s="50" t="s">
        <v>427</v>
      </c>
      <c r="D191" s="242">
        <v>2281.5500000000002</v>
      </c>
      <c r="E191" s="242">
        <v>1501.36</v>
      </c>
      <c r="F191" s="52">
        <f t="shared" si="31"/>
        <v>65.80438736823649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67.22</v>
      </c>
      <c r="E195" s="242">
        <v>41.95</v>
      </c>
      <c r="F195" s="52">
        <f t="shared" si="31"/>
        <v>62.407021719726274</v>
      </c>
    </row>
    <row r="196" spans="1:6" ht="12.75" customHeight="1" x14ac:dyDescent="0.2">
      <c r="A196" s="53">
        <v>34</v>
      </c>
      <c r="B196" s="232" t="s">
        <v>436</v>
      </c>
      <c r="C196" s="50" t="s">
        <v>437</v>
      </c>
      <c r="D196" s="51">
        <f t="shared" ref="D196:E196" si="44">D197+D202+D210</f>
        <v>748.4</v>
      </c>
      <c r="E196" s="51">
        <f t="shared" si="44"/>
        <v>1318.98</v>
      </c>
      <c r="F196" s="52">
        <f t="shared" si="31"/>
        <v>176.23997862105827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748.4</v>
      </c>
      <c r="E210" s="51">
        <f t="shared" si="47"/>
        <v>1318.98</v>
      </c>
      <c r="F210" s="52">
        <f t="shared" si="31"/>
        <v>176.23997862105827</v>
      </c>
    </row>
    <row r="211" spans="1:6" ht="12.75" customHeight="1" x14ac:dyDescent="0.2">
      <c r="A211" s="53">
        <v>3431</v>
      </c>
      <c r="B211" s="232" t="s">
        <v>466</v>
      </c>
      <c r="C211" s="50" t="s">
        <v>467</v>
      </c>
      <c r="D211" s="242">
        <v>748.4</v>
      </c>
      <c r="E211" s="242">
        <v>1318.98</v>
      </c>
      <c r="F211" s="52">
        <f t="shared" si="31"/>
        <v>176.23997862105827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279493.96000000002</v>
      </c>
      <c r="E289" s="51">
        <f t="shared" si="79"/>
        <v>300052.41000000003</v>
      </c>
      <c r="F289" s="52">
        <f t="shared" si="76"/>
        <v>107.35559723723547</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2697.1900000000023</v>
      </c>
      <c r="E291" s="51">
        <f>IF(E289&gt;=E6,E289-E6,0)</f>
        <v>12158.790000000037</v>
      </c>
      <c r="F291" s="52">
        <f t="shared" si="76"/>
        <v>450.79471598218987</v>
      </c>
    </row>
    <row r="292" spans="1:6" ht="12.75" customHeight="1" x14ac:dyDescent="0.2">
      <c r="A292" s="53">
        <v>92211</v>
      </c>
      <c r="B292" s="85" t="s">
        <v>624</v>
      </c>
      <c r="C292" s="50" t="s">
        <v>625</v>
      </c>
      <c r="D292" s="242">
        <v>16193.78</v>
      </c>
      <c r="E292" s="242">
        <v>5480.07</v>
      </c>
      <c r="F292" s="52">
        <f t="shared" si="76"/>
        <v>33.840585706363797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4742.49</v>
      </c>
      <c r="E295" s="242">
        <v>580.66999999999996</v>
      </c>
      <c r="F295" s="52">
        <f t="shared" si="76"/>
        <v>12.243989971512855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8016.5199999999995</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8016.5199999999995</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7379.45</v>
      </c>
      <c r="E369" s="51">
        <f t="shared" si="101"/>
        <v>0</v>
      </c>
      <c r="F369" s="52">
        <f t="shared" si="81"/>
        <v>0</v>
      </c>
    </row>
    <row r="370" spans="1:6" ht="12.75" customHeight="1" x14ac:dyDescent="0.2">
      <c r="A370" s="53">
        <v>4221</v>
      </c>
      <c r="B370" s="85" t="s">
        <v>675</v>
      </c>
      <c r="C370" s="50" t="s">
        <v>767</v>
      </c>
      <c r="D370" s="242">
        <v>7379.45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637.07000000000005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637.07000000000005</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8016.5199999999995</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276796.77</v>
      </c>
      <c r="E412" s="51">
        <f>E6+E298</f>
        <v>287893.62</v>
      </c>
      <c r="F412" s="52">
        <f t="shared" si="81"/>
        <v>104.00902438276285</v>
      </c>
    </row>
    <row r="413" spans="1:6" ht="12.75" customHeight="1" x14ac:dyDescent="0.2">
      <c r="A413" s="53" t="s">
        <v>609</v>
      </c>
      <c r="B413" s="85" t="s">
        <v>832</v>
      </c>
      <c r="C413" s="50" t="s">
        <v>833</v>
      </c>
      <c r="D413" s="51">
        <f t="shared" ref="D413:E413" si="112">D289+D350</f>
        <v>287510.48000000004</v>
      </c>
      <c r="E413" s="51">
        <f t="shared" si="112"/>
        <v>300052.41000000003</v>
      </c>
      <c r="F413" s="52">
        <f t="shared" si="81"/>
        <v>104.36225142123514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10713.710000000021</v>
      </c>
      <c r="E415" s="51">
        <f t="shared" si="114"/>
        <v>12158.790000000037</v>
      </c>
      <c r="F415" s="52">
        <f t="shared" si="81"/>
        <v>113.48813809595381</v>
      </c>
    </row>
    <row r="416" spans="1:6" ht="12.75" customHeight="1" x14ac:dyDescent="0.2">
      <c r="A416" s="60" t="s">
        <v>838</v>
      </c>
      <c r="B416" s="232" t="s">
        <v>839</v>
      </c>
      <c r="C416" s="61" t="s">
        <v>840</v>
      </c>
      <c r="D416" s="51">
        <f t="shared" ref="D416:E416" si="115">IF(D292-D293+D409-D410&gt;=0,D292-D293+D409-D410,0)</f>
        <v>16193.78</v>
      </c>
      <c r="E416" s="51">
        <f t="shared" si="115"/>
        <v>5480.07</v>
      </c>
      <c r="F416" s="52">
        <f t="shared" si="81"/>
        <v>33.840585706363797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276796.77</v>
      </c>
      <c r="E639" s="51">
        <f t="shared" si="180"/>
        <v>287893.62</v>
      </c>
      <c r="F639" s="52">
        <f t="shared" si="119"/>
        <v>104.00902438276285</v>
      </c>
    </row>
    <row r="640" spans="1:6" ht="12.75" customHeight="1" x14ac:dyDescent="0.2">
      <c r="A640" s="53" t="s">
        <v>609</v>
      </c>
      <c r="B640" s="85" t="s">
        <v>1278</v>
      </c>
      <c r="C640" s="50" t="s">
        <v>1279</v>
      </c>
      <c r="D640" s="51">
        <f t="shared" ref="D640:E640" si="181">D413+D528</f>
        <v>287510.48000000004</v>
      </c>
      <c r="E640" s="51">
        <f t="shared" si="181"/>
        <v>300052.41000000003</v>
      </c>
      <c r="F640" s="52">
        <f t="shared" si="119"/>
        <v>104.36225142123514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10713.710000000021</v>
      </c>
      <c r="E642" s="51">
        <f t="shared" si="183"/>
        <v>12158.790000000037</v>
      </c>
      <c r="F642" s="52">
        <f t="shared" si="119"/>
        <v>113.48813809595381</v>
      </c>
    </row>
    <row r="643" spans="1:6" ht="24" x14ac:dyDescent="0.2">
      <c r="A643" s="60" t="s">
        <v>1284</v>
      </c>
      <c r="B643" s="85" t="s">
        <v>1285</v>
      </c>
      <c r="C643" s="61" t="s">
        <v>1284</v>
      </c>
      <c r="D643" s="51">
        <f t="shared" ref="D643:E643" si="184">IF(D416-D417+D637-D638&gt;=0,D416-D417+D637-D638,0)</f>
        <v>16193.78</v>
      </c>
      <c r="E643" s="51">
        <f t="shared" si="184"/>
        <v>5480.07</v>
      </c>
      <c r="F643" s="52">
        <f t="shared" si="119"/>
        <v>33.840585706363797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5480.0699999999797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6678.7200000000375</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112592.3</v>
      </c>
      <c r="E649" s="242">
        <v>71514.92</v>
      </c>
      <c r="F649" s="52">
        <f t="shared" ref="F649:F724" si="188">IF(D649&lt;&gt;0,IF(E649/D649&gt;=100,"&gt;&gt;100",E649/D649*100),"-")</f>
        <v>63.516705849334279</v>
      </c>
    </row>
    <row r="650" spans="1:6" ht="12.75" customHeight="1" x14ac:dyDescent="0.2">
      <c r="A650" s="53" t="s">
        <v>1297</v>
      </c>
      <c r="B650" s="85" t="s">
        <v>1298</v>
      </c>
      <c r="C650" s="50" t="s">
        <v>1297</v>
      </c>
      <c r="D650" s="242">
        <v>245614.7</v>
      </c>
      <c r="E650" s="242">
        <v>369620.58</v>
      </c>
      <c r="F650" s="52">
        <f t="shared" si="188"/>
        <v>150.48797160756257</v>
      </c>
    </row>
    <row r="651" spans="1:6" ht="12.75" customHeight="1" x14ac:dyDescent="0.2">
      <c r="A651" s="53" t="s">
        <v>1299</v>
      </c>
      <c r="B651" s="85" t="s">
        <v>1300</v>
      </c>
      <c r="C651" s="50" t="s">
        <v>1299</v>
      </c>
      <c r="D651" s="242">
        <v>286692.09000000003</v>
      </c>
      <c r="E651" s="242">
        <v>385154.51</v>
      </c>
      <c r="F651" s="52">
        <f t="shared" si="188"/>
        <v>134.34430995288358</v>
      </c>
    </row>
    <row r="652" spans="1:6" ht="24" x14ac:dyDescent="0.2">
      <c r="A652" s="53">
        <v>11</v>
      </c>
      <c r="B652" s="85" t="s">
        <v>1301</v>
      </c>
      <c r="C652" s="50" t="s">
        <v>1302</v>
      </c>
      <c r="D652" s="51">
        <f t="shared" ref="D652:E652" si="189">+D649+D650-D651</f>
        <v>71514.909999999974</v>
      </c>
      <c r="E652" s="51">
        <f t="shared" si="189"/>
        <v>55980.989999999991</v>
      </c>
      <c r="F652" s="52">
        <f t="shared" si="188"/>
        <v>78.278767322786265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v>
      </c>
      <c r="E654" s="262">
        <v>9</v>
      </c>
      <c r="F654" s="52">
        <f t="shared" si="188"/>
        <v>90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10</v>
      </c>
      <c r="E656" s="262">
        <v>9</v>
      </c>
      <c r="F656" s="52">
        <f t="shared" si="188"/>
        <v>90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9755.7800000000007</v>
      </c>
      <c r="E663" s="242">
        <v>9855.2199999999993</v>
      </c>
      <c r="F663" s="52">
        <f t="shared" si="188"/>
        <v>101.01929317799292</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36499.65</v>
      </c>
      <c r="E669" s="242">
        <v>2827.6</v>
      </c>
      <c r="F669" s="52">
        <f t="shared" si="188"/>
        <v>7.7469236006372659</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9517.73</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5842.99</v>
      </c>
      <c r="E721" s="242"/>
      <c r="F721" s="52">
        <f t="shared" si="188"/>
        <v>0</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128101.26999999999</v>
      </c>
      <c r="E6" s="229">
        <f t="shared" si="0"/>
        <v>111366.25999999998</v>
      </c>
      <c r="F6" s="230">
        <f t="shared" ref="F6:F260" si="1">IF(D6&gt;0,IF(E6/D6&gt;=100,"&gt;&gt;100",E6/D6*100),"-")</f>
        <v>86.936109220462825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54049.999999999985</v>
      </c>
      <c r="E7" s="104">
        <f t="shared" si="2"/>
        <v>54049.999999999985</v>
      </c>
      <c r="F7" s="93">
        <f t="shared" si="1"/>
        <v>100</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54049.999999999985</v>
      </c>
      <c r="E12" s="104">
        <f t="shared" si="3"/>
        <v>54049.999999999985</v>
      </c>
      <c r="F12" s="93">
        <f t="shared" si="1"/>
        <v>100</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51830.279999999984</v>
      </c>
      <c r="E19" s="104">
        <f t="shared" si="5"/>
        <v>51830.279999999984</v>
      </c>
      <c r="F19" s="93">
        <f t="shared" si="1"/>
        <v>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152518.69</v>
      </c>
      <c r="E20" s="247">
        <v>152518.69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0.4</v>
      </c>
      <c r="E21" s="247">
        <v>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8730.0499999999993</v>
      </c>
      <c r="E22" s="247">
        <v>8730.0499999999993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109418.86</v>
      </c>
      <c r="E28" s="247">
        <v>109418.86</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816.25</v>
      </c>
      <c r="E35" s="104">
        <f t="shared" si="7"/>
        <v>816.25</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816.25</v>
      </c>
      <c r="E36" s="247">
        <v>816.25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1403.47</v>
      </c>
      <c r="E45" s="104">
        <f t="shared" si="9"/>
        <v>1403.47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1403.47</v>
      </c>
      <c r="E47" s="247">
        <v>1403.47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2850.89</v>
      </c>
      <c r="E54" s="247">
        <v>2850.89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2850.89</v>
      </c>
      <c r="E55" s="247">
        <v>2850.89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74051.27</v>
      </c>
      <c r="E68" s="104">
        <f t="shared" si="13"/>
        <v>57316.259999999995</v>
      </c>
      <c r="F68" s="93">
        <f t="shared" si="1"/>
        <v>77.400779216885809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71514.91</v>
      </c>
      <c r="E69" s="104">
        <f t="shared" si="14"/>
        <v>55980.99</v>
      </c>
      <c r="F69" s="93">
        <f t="shared" si="1"/>
        <v>78.278767322786251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70921.72</v>
      </c>
      <c r="E70" s="104">
        <f t="shared" si="15"/>
        <v>55818.14</v>
      </c>
      <c r="F70" s="93">
        <f t="shared" si="1"/>
        <v>78.703872382113687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70630.720000000001</v>
      </c>
      <c r="E72" s="247">
        <v>55818.14</v>
      </c>
      <c r="F72" s="93">
        <f t="shared" si="1"/>
        <v>79.028133933789718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291</v>
      </c>
      <c r="E74" s="247"/>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593.19000000000005</v>
      </c>
      <c r="E76" s="247">
        <v>162.85</v>
      </c>
      <c r="F76" s="93">
        <f t="shared" si="1"/>
        <v>27.453261181071831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1598.81</v>
      </c>
      <c r="E78" s="104">
        <f>E79+SUM(E82:E84)-E85+E86</f>
        <v>49.57</v>
      </c>
      <c r="F78" s="93">
        <f t="shared" si="1"/>
        <v>3.1004309455157273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49.56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1598.81</v>
      </c>
      <c r="E86" s="247">
        <v>0.01</v>
      </c>
      <c r="F86" s="93">
        <f t="shared" si="1"/>
        <v>6.2546518973486526E-4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937.55</v>
      </c>
      <c r="E146" s="104">
        <f t="shared" si="26"/>
        <v>1285.7</v>
      </c>
      <c r="F146" s="93">
        <f t="shared" si="1"/>
        <v>137.13401951895901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937.55</v>
      </c>
      <c r="E160" s="247">
        <v>1285.7</v>
      </c>
      <c r="F160" s="93">
        <f t="shared" si="1"/>
        <v>137.13401951895901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128101.26999999999</v>
      </c>
      <c r="E175" s="104">
        <f t="shared" si="30"/>
        <v>111366.26</v>
      </c>
      <c r="F175" s="93">
        <f t="shared" si="1"/>
        <v>86.936109220462839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28132.22</v>
      </c>
      <c r="E176" s="104">
        <f t="shared" si="31"/>
        <v>3345.29</v>
      </c>
      <c r="F176" s="93">
        <f t="shared" si="1"/>
        <v>11.891311812576468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12426.660000000002</v>
      </c>
      <c r="E177" s="104">
        <f t="shared" si="32"/>
        <v>3345.29</v>
      </c>
      <c r="F177" s="93">
        <f t="shared" si="1"/>
        <v>26.920266588125845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11464.85</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911.61</v>
      </c>
      <c r="E179" s="247">
        <v>3201.86</v>
      </c>
      <c r="F179" s="93">
        <f t="shared" si="1"/>
        <v>351.2313379625059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50.2</v>
      </c>
      <c r="E180" s="104">
        <f t="shared" si="33"/>
        <v>143.43</v>
      </c>
      <c r="F180" s="93">
        <f t="shared" si="1"/>
        <v>285.71713147410361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50.2</v>
      </c>
      <c r="E183" s="247">
        <v>143.43</v>
      </c>
      <c r="F183" s="93">
        <f t="shared" si="1"/>
        <v>285.71713147410361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119.45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15586.11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15586.11</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99969.049999999988</v>
      </c>
      <c r="E237" s="104">
        <f t="shared" si="41"/>
        <v>108020.97</v>
      </c>
      <c r="F237" s="93">
        <f t="shared" si="1"/>
        <v>108.05441284077423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94488.98</v>
      </c>
      <c r="E238" s="104">
        <f t="shared" si="42"/>
        <v>114699.69</v>
      </c>
      <c r="F238" s="93">
        <f t="shared" si="1"/>
        <v>121.38948901766111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94488.98</v>
      </c>
      <c r="E239" s="104">
        <f t="shared" si="43"/>
        <v>114699.69</v>
      </c>
      <c r="F239" s="93">
        <f t="shared" si="1"/>
        <v>121.38948901766111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94488.98</v>
      </c>
      <c r="E240" s="247">
        <v>114699.69</v>
      </c>
      <c r="F240" s="93">
        <f t="shared" si="1"/>
        <v>121.38948901766111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5480.07</v>
      </c>
      <c r="E245" s="104">
        <f t="shared" si="45"/>
        <v>-6678.72</v>
      </c>
      <c r="F245" s="93">
        <f t="shared" si="1"/>
        <v>-121.87289578417794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5480.07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5480.07</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6678.72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6678.72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937.55</v>
      </c>
      <c r="E265" s="247">
        <v>1285.7</v>
      </c>
      <c r="F265" s="93">
        <f t="shared" si="50"/>
        <v>137.13401951895901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1598.81</v>
      </c>
      <c r="E269" s="247">
        <v>0.01</v>
      </c>
      <c r="F269" s="93">
        <f t="shared" si="50"/>
        <v>6.2546518973486526E-4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12426.66</v>
      </c>
      <c r="E288" s="247">
        <v>3345.29</v>
      </c>
      <c r="F288" s="93">
        <f t="shared" si="50"/>
        <v>26.920266588125852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119.45</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D114" sqref="D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287510.48</v>
      </c>
      <c r="E107" s="81">
        <f t="shared" si="21"/>
        <v>300052.40999999997</v>
      </c>
      <c r="F107" s="63">
        <f t="shared" si="1"/>
        <v>104.36225142123514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287510.48</v>
      </c>
      <c r="E113" s="249">
        <v>300052.40999999997</v>
      </c>
      <c r="F113" s="63">
        <f t="shared" si="1"/>
        <v>104.36225142123514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287510.48</v>
      </c>
      <c r="E141" s="106">
        <f t="shared" si="28"/>
        <v>300052.40999999997</v>
      </c>
      <c r="F141" s="82">
        <f t="shared" si="1"/>
        <v>104.36225142123514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12599.2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3345.29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3345.29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3201.86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12599.200000000003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12426.660000000002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11464.85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911.61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172.54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3345.2899999999991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3345.29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3345.29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43636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Davorin Peti</cp:lastModifiedBy>
  <cp:lastPrinted>2023-12-21T13:12:35Z</cp:lastPrinted>
  <dcterms:created xsi:type="dcterms:W3CDTF">2022-04-01T05:14:30Z</dcterms:created>
  <dcterms:modified xsi:type="dcterms:W3CDTF">2024-01-30T17:42:32Z</dcterms:modified>
</cp:coreProperties>
</file>